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ab-my.sharepoint.com/personal/2122948_uab_cat/Documents/Escritorio/Doc Propostes/"/>
    </mc:Choice>
  </mc:AlternateContent>
  <xr:revisionPtr revIDLastSave="0" documentId="8_{FA0796F0-0247-4D38-B779-1F8B01F0C4DB}" xr6:coauthVersionLast="47" xr6:coauthVersionMax="47" xr10:uidLastSave="{00000000-0000-0000-0000-000000000000}"/>
  <bookViews>
    <workbookView xWindow="28680" yWindow="-240" windowWidth="29040" windowHeight="15720" xr2:uid="{00000000-000D-0000-FFFF-FFFF00000000}"/>
  </bookViews>
  <sheets>
    <sheet name="Datos Estudio" sheetId="2" r:id="rId1"/>
    <sheet name="Estudios contenidos" sheetId="3" r:id="rId2"/>
    <sheet name="Profesorado" sheetId="1" r:id="rId3"/>
  </sheets>
  <definedNames>
    <definedName name="_xlnm.Print_Area" localSheetId="0">'Datos Estudio'!$A$1:$K$63</definedName>
    <definedName name="_xlnm.Print_Area" localSheetId="1">'Estudios contenidos'!$A$1:$I$28</definedName>
    <definedName name="_xlnm.Print_Area" localSheetId="2">Profesorado!$A$1:$J$260</definedName>
    <definedName name="C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1" i="1" l="1"/>
  <c r="C229" i="1" s="1"/>
  <c r="C228" i="1"/>
  <c r="C227" i="1"/>
  <c r="H222" i="1"/>
  <c r="G222" i="1"/>
  <c r="F222" i="1"/>
  <c r="E222" i="1"/>
  <c r="D222" i="1"/>
  <c r="C222" i="1"/>
  <c r="B222" i="1"/>
  <c r="C233" i="1" s="1"/>
  <c r="G221" i="1"/>
  <c r="F221" i="1"/>
  <c r="H207" i="1"/>
  <c r="G207" i="1"/>
  <c r="F207" i="1"/>
  <c r="E207" i="1"/>
  <c r="D207" i="1"/>
  <c r="C207" i="1"/>
  <c r="B207" i="1"/>
  <c r="H206" i="1"/>
  <c r="G206" i="1"/>
  <c r="F206" i="1"/>
  <c r="H192" i="1"/>
  <c r="G192" i="1"/>
  <c r="F192" i="1"/>
  <c r="E192" i="1"/>
  <c r="D192" i="1"/>
  <c r="C192" i="1"/>
  <c r="B192" i="1"/>
  <c r="H191" i="1"/>
  <c r="G191" i="1"/>
  <c r="F191" i="1"/>
  <c r="H177" i="1"/>
  <c r="G177" i="1"/>
  <c r="F177" i="1"/>
  <c r="E177" i="1"/>
  <c r="D177" i="1"/>
  <c r="C177" i="1"/>
  <c r="B177" i="1"/>
  <c r="H176" i="1"/>
  <c r="G176" i="1"/>
  <c r="F176" i="1"/>
  <c r="H162" i="1"/>
  <c r="G162" i="1"/>
  <c r="F162" i="1"/>
  <c r="E162" i="1"/>
  <c r="D162" i="1"/>
  <c r="C162" i="1"/>
  <c r="B162" i="1"/>
  <c r="H161" i="1"/>
  <c r="G161" i="1"/>
  <c r="F161" i="1"/>
  <c r="B6" i="1"/>
  <c r="B221" i="1" l="1"/>
  <c r="C230" i="1" s="1"/>
  <c r="E221" i="1"/>
  <c r="C232" i="1" s="1"/>
  <c r="E206" i="1"/>
  <c r="B191" i="1"/>
  <c r="E191" i="1"/>
  <c r="B206" i="1"/>
  <c r="E176" i="1"/>
  <c r="B176" i="1"/>
  <c r="E161" i="1"/>
  <c r="B161" i="1"/>
  <c r="H147" i="1"/>
  <c r="G147" i="1"/>
  <c r="F147" i="1"/>
  <c r="E147" i="1"/>
  <c r="D147" i="1"/>
  <c r="C147" i="1"/>
  <c r="B147" i="1"/>
  <c r="H133" i="1"/>
  <c r="G133" i="1"/>
  <c r="F133" i="1"/>
  <c r="E133" i="1"/>
  <c r="D133" i="1"/>
  <c r="C133" i="1"/>
  <c r="B133" i="1"/>
  <c r="H119" i="1"/>
  <c r="G119" i="1"/>
  <c r="F119" i="1"/>
  <c r="E119" i="1"/>
  <c r="D119" i="1"/>
  <c r="C119" i="1"/>
  <c r="B119" i="1"/>
  <c r="H105" i="1"/>
  <c r="G105" i="1"/>
  <c r="F105" i="1"/>
  <c r="E105" i="1"/>
  <c r="D105" i="1"/>
  <c r="C105" i="1"/>
  <c r="B105" i="1"/>
  <c r="H91" i="1"/>
  <c r="G91" i="1"/>
  <c r="F91" i="1"/>
  <c r="E91" i="1"/>
  <c r="D91" i="1"/>
  <c r="C91" i="1"/>
  <c r="B91" i="1"/>
  <c r="H77" i="1"/>
  <c r="G77" i="1"/>
  <c r="F77" i="1"/>
  <c r="E77" i="1"/>
  <c r="D77" i="1"/>
  <c r="C77" i="1"/>
  <c r="B77" i="1"/>
  <c r="H63" i="1"/>
  <c r="G63" i="1"/>
  <c r="F63" i="1"/>
  <c r="E63" i="1"/>
  <c r="D63" i="1"/>
  <c r="C63" i="1"/>
  <c r="B63" i="1"/>
  <c r="H49" i="1"/>
  <c r="G49" i="1"/>
  <c r="F49" i="1"/>
  <c r="E49" i="1"/>
  <c r="D49" i="1"/>
  <c r="C49" i="1"/>
  <c r="B49" i="1"/>
  <c r="H35" i="1"/>
  <c r="G35" i="1"/>
  <c r="F35" i="1"/>
  <c r="E35" i="1"/>
  <c r="D35" i="1"/>
  <c r="C35" i="1"/>
  <c r="B35" i="1"/>
  <c r="B35" i="2"/>
  <c r="B34" i="2"/>
  <c r="B33" i="2"/>
  <c r="B4" i="1" l="1"/>
  <c r="B21" i="1"/>
  <c r="E21" i="1"/>
  <c r="D21" i="1"/>
  <c r="C21" i="1"/>
  <c r="E28" i="2"/>
  <c r="H21" i="1"/>
  <c r="G21" i="1"/>
  <c r="F21" i="1"/>
  <c r="H20" i="1"/>
  <c r="T403" i="1" s="1"/>
  <c r="G20" i="1"/>
  <c r="P403" i="1" s="1"/>
  <c r="F20" i="1"/>
  <c r="N403" i="1" s="1"/>
  <c r="H34" i="1"/>
  <c r="T417" i="1" s="1"/>
  <c r="G34" i="1"/>
  <c r="P417" i="1" s="1"/>
  <c r="F34" i="1"/>
  <c r="H48" i="1"/>
  <c r="T431" i="1" s="1"/>
  <c r="G48" i="1"/>
  <c r="P431" i="1" s="1"/>
  <c r="F48" i="1"/>
  <c r="H62" i="1"/>
  <c r="G62" i="1"/>
  <c r="P445" i="1" s="1"/>
  <c r="F62" i="1"/>
  <c r="H76" i="1"/>
  <c r="T459" i="1" s="1"/>
  <c r="G76" i="1"/>
  <c r="P459" i="1" s="1"/>
  <c r="F76" i="1"/>
  <c r="H90" i="1"/>
  <c r="T473" i="1" s="1"/>
  <c r="G90" i="1"/>
  <c r="P473" i="1" s="1"/>
  <c r="F90" i="1"/>
  <c r="N473" i="1" s="1"/>
  <c r="H104" i="1"/>
  <c r="T487" i="1" s="1"/>
  <c r="G104" i="1"/>
  <c r="P487" i="1" s="1"/>
  <c r="F104" i="1"/>
  <c r="H118" i="1"/>
  <c r="G118" i="1"/>
  <c r="P501" i="1" s="1"/>
  <c r="F118" i="1"/>
  <c r="H132" i="1"/>
  <c r="T515" i="1" s="1"/>
  <c r="G132" i="1"/>
  <c r="P515" i="1" s="1"/>
  <c r="F132" i="1"/>
  <c r="H146" i="1"/>
  <c r="T529" i="1" s="1"/>
  <c r="G146" i="1"/>
  <c r="F146" i="1"/>
  <c r="N529" i="1" s="1"/>
  <c r="AJ398" i="1"/>
  <c r="AG401" i="1"/>
  <c r="AG402" i="1"/>
  <c r="AE401" i="1"/>
  <c r="AE402" i="1"/>
  <c r="AC401" i="1"/>
  <c r="AC402" i="1"/>
  <c r="AK402" i="1"/>
  <c r="AJ402" i="1"/>
  <c r="AI402" i="1"/>
  <c r="AK401" i="1"/>
  <c r="AJ401" i="1"/>
  <c r="AI401" i="1"/>
  <c r="AK400" i="1"/>
  <c r="AJ400" i="1"/>
  <c r="AI400" i="1"/>
  <c r="AK399" i="1"/>
  <c r="AJ399" i="1"/>
  <c r="AI399" i="1"/>
  <c r="AG400" i="1"/>
  <c r="AE400" i="1"/>
  <c r="AC400" i="1"/>
  <c r="AG399" i="1"/>
  <c r="AE399" i="1"/>
  <c r="AC399" i="1"/>
  <c r="AK398" i="1"/>
  <c r="AI398" i="1"/>
  <c r="AG398" i="1"/>
  <c r="AE398" i="1"/>
  <c r="AC398" i="1"/>
  <c r="AK416" i="1"/>
  <c r="AJ416" i="1"/>
  <c r="AI416" i="1"/>
  <c r="AG416" i="1"/>
  <c r="AE416" i="1"/>
  <c r="AC416" i="1"/>
  <c r="AK415" i="1"/>
  <c r="AJ415" i="1"/>
  <c r="AI415" i="1"/>
  <c r="AG415" i="1"/>
  <c r="AE415" i="1"/>
  <c r="AC415" i="1"/>
  <c r="AK414" i="1"/>
  <c r="AJ414" i="1"/>
  <c r="AI414" i="1"/>
  <c r="AG414" i="1"/>
  <c r="AE414" i="1"/>
  <c r="AC414" i="1"/>
  <c r="AK413" i="1"/>
  <c r="AJ413" i="1"/>
  <c r="AI413" i="1"/>
  <c r="AG413" i="1"/>
  <c r="AE413" i="1"/>
  <c r="AC413" i="1"/>
  <c r="AK412" i="1"/>
  <c r="AJ412" i="1"/>
  <c r="AI412" i="1"/>
  <c r="AG412" i="1"/>
  <c r="AE412" i="1"/>
  <c r="AC412" i="1"/>
  <c r="AK430" i="1"/>
  <c r="AJ430" i="1"/>
  <c r="AI430" i="1"/>
  <c r="AG430" i="1"/>
  <c r="AE430" i="1"/>
  <c r="AC430" i="1"/>
  <c r="AK429" i="1"/>
  <c r="AJ429" i="1"/>
  <c r="AI429" i="1"/>
  <c r="AG429" i="1"/>
  <c r="AE429" i="1"/>
  <c r="AC429" i="1"/>
  <c r="AK428" i="1"/>
  <c r="AJ428" i="1"/>
  <c r="AI428" i="1"/>
  <c r="AG428" i="1"/>
  <c r="AE428" i="1"/>
  <c r="AC428" i="1"/>
  <c r="AK427" i="1"/>
  <c r="AJ427" i="1"/>
  <c r="AI427" i="1"/>
  <c r="AG427" i="1"/>
  <c r="AE427" i="1"/>
  <c r="AC427" i="1"/>
  <c r="AK426" i="1"/>
  <c r="AJ426" i="1"/>
  <c r="AI426" i="1"/>
  <c r="AG426" i="1"/>
  <c r="AE426" i="1"/>
  <c r="AC426" i="1"/>
  <c r="AK444" i="1"/>
  <c r="AJ444" i="1"/>
  <c r="AI444" i="1"/>
  <c r="AG444" i="1"/>
  <c r="AE444" i="1"/>
  <c r="AC444" i="1"/>
  <c r="AK443" i="1"/>
  <c r="AJ443" i="1"/>
  <c r="AI443" i="1"/>
  <c r="AG443" i="1"/>
  <c r="AE443" i="1"/>
  <c r="AC443" i="1"/>
  <c r="AK442" i="1"/>
  <c r="AJ442" i="1"/>
  <c r="AI442" i="1"/>
  <c r="AG442" i="1"/>
  <c r="AE442" i="1"/>
  <c r="AC442" i="1"/>
  <c r="AK441" i="1"/>
  <c r="AJ441" i="1"/>
  <c r="AI441" i="1"/>
  <c r="AG441" i="1"/>
  <c r="AE441" i="1"/>
  <c r="AC441" i="1"/>
  <c r="AK440" i="1"/>
  <c r="AJ440" i="1"/>
  <c r="AI440" i="1"/>
  <c r="AG440" i="1"/>
  <c r="AE440" i="1"/>
  <c r="AC440" i="1"/>
  <c r="AK458" i="1"/>
  <c r="AJ458" i="1"/>
  <c r="AI458" i="1"/>
  <c r="AG458" i="1"/>
  <c r="AE458" i="1"/>
  <c r="AC458" i="1"/>
  <c r="AK457" i="1"/>
  <c r="AJ457" i="1"/>
  <c r="AI457" i="1"/>
  <c r="AG457" i="1"/>
  <c r="AE457" i="1"/>
  <c r="AC457" i="1"/>
  <c r="AK456" i="1"/>
  <c r="AJ456" i="1"/>
  <c r="AI456" i="1"/>
  <c r="AG456" i="1"/>
  <c r="AE456" i="1"/>
  <c r="AC456" i="1"/>
  <c r="AK455" i="1"/>
  <c r="AJ455" i="1"/>
  <c r="AI455" i="1"/>
  <c r="AG455" i="1"/>
  <c r="AE455" i="1"/>
  <c r="AC455" i="1"/>
  <c r="AK454" i="1"/>
  <c r="AJ454" i="1"/>
  <c r="AI454" i="1"/>
  <c r="AG454" i="1"/>
  <c r="AE454" i="1"/>
  <c r="AC454" i="1"/>
  <c r="AK472" i="1"/>
  <c r="AJ472" i="1"/>
  <c r="AI472" i="1"/>
  <c r="AG472" i="1"/>
  <c r="AE472" i="1"/>
  <c r="AC472" i="1"/>
  <c r="AK471" i="1"/>
  <c r="AJ471" i="1"/>
  <c r="AI471" i="1"/>
  <c r="AG471" i="1"/>
  <c r="AE471" i="1"/>
  <c r="AC471" i="1"/>
  <c r="AK470" i="1"/>
  <c r="AJ470" i="1"/>
  <c r="AI470" i="1"/>
  <c r="AG470" i="1"/>
  <c r="AE470" i="1"/>
  <c r="AC470" i="1"/>
  <c r="AK469" i="1"/>
  <c r="AJ469" i="1"/>
  <c r="AI469" i="1"/>
  <c r="AG469" i="1"/>
  <c r="AE469" i="1"/>
  <c r="AC469" i="1"/>
  <c r="AK468" i="1"/>
  <c r="AJ468" i="1"/>
  <c r="AI468" i="1"/>
  <c r="AG468" i="1"/>
  <c r="AE468" i="1"/>
  <c r="AC468" i="1"/>
  <c r="AK486" i="1"/>
  <c r="AJ486" i="1"/>
  <c r="AI486" i="1"/>
  <c r="AG486" i="1"/>
  <c r="AE486" i="1"/>
  <c r="AC486" i="1"/>
  <c r="AK485" i="1"/>
  <c r="AJ485" i="1"/>
  <c r="AI485" i="1"/>
  <c r="AG485" i="1"/>
  <c r="AE485" i="1"/>
  <c r="AC485" i="1"/>
  <c r="AK484" i="1"/>
  <c r="AJ484" i="1"/>
  <c r="AI484" i="1"/>
  <c r="AG484" i="1"/>
  <c r="AE484" i="1"/>
  <c r="AC484" i="1"/>
  <c r="AK483" i="1"/>
  <c r="AJ483" i="1"/>
  <c r="AI483" i="1"/>
  <c r="AG483" i="1"/>
  <c r="AE483" i="1"/>
  <c r="AC483" i="1"/>
  <c r="AK482" i="1"/>
  <c r="AJ482" i="1"/>
  <c r="AI482" i="1"/>
  <c r="AG482" i="1"/>
  <c r="AE482" i="1"/>
  <c r="AC482" i="1"/>
  <c r="AK500" i="1"/>
  <c r="AJ500" i="1"/>
  <c r="AI500" i="1"/>
  <c r="AG500" i="1"/>
  <c r="AE500" i="1"/>
  <c r="AC500" i="1"/>
  <c r="AK499" i="1"/>
  <c r="AJ499" i="1"/>
  <c r="AI499" i="1"/>
  <c r="AG499" i="1"/>
  <c r="AE499" i="1"/>
  <c r="AC499" i="1"/>
  <c r="AK498" i="1"/>
  <c r="AJ498" i="1"/>
  <c r="AI498" i="1"/>
  <c r="AG498" i="1"/>
  <c r="AE498" i="1"/>
  <c r="AC498" i="1"/>
  <c r="AK497" i="1"/>
  <c r="AJ497" i="1"/>
  <c r="AI497" i="1"/>
  <c r="AG497" i="1"/>
  <c r="AE497" i="1"/>
  <c r="AC497" i="1"/>
  <c r="AK496" i="1"/>
  <c r="AJ496" i="1"/>
  <c r="AI496" i="1"/>
  <c r="AG496" i="1"/>
  <c r="AE496" i="1"/>
  <c r="AC496" i="1"/>
  <c r="AK514" i="1"/>
  <c r="AJ514" i="1"/>
  <c r="AI514" i="1"/>
  <c r="AG514" i="1"/>
  <c r="AE514" i="1"/>
  <c r="AC514" i="1"/>
  <c r="AK513" i="1"/>
  <c r="AJ513" i="1"/>
  <c r="AI513" i="1"/>
  <c r="AG513" i="1"/>
  <c r="AE513" i="1"/>
  <c r="AC513" i="1"/>
  <c r="AK512" i="1"/>
  <c r="AJ512" i="1"/>
  <c r="AI512" i="1"/>
  <c r="AG512" i="1"/>
  <c r="AE512" i="1"/>
  <c r="AC512" i="1"/>
  <c r="AK511" i="1"/>
  <c r="AJ511" i="1"/>
  <c r="AI511" i="1"/>
  <c r="AG511" i="1"/>
  <c r="AE511" i="1"/>
  <c r="AC511" i="1"/>
  <c r="AK510" i="1"/>
  <c r="AJ510" i="1"/>
  <c r="AI510" i="1"/>
  <c r="AG510" i="1"/>
  <c r="AE510" i="1"/>
  <c r="AC510" i="1"/>
  <c r="AI525" i="1"/>
  <c r="AJ525" i="1"/>
  <c r="AK525" i="1"/>
  <c r="AI526" i="1"/>
  <c r="AJ526" i="1"/>
  <c r="AK526" i="1"/>
  <c r="AI527" i="1"/>
  <c r="AJ527" i="1"/>
  <c r="AK527" i="1"/>
  <c r="AI528" i="1"/>
  <c r="AJ528" i="1"/>
  <c r="AK528" i="1"/>
  <c r="AK524" i="1"/>
  <c r="AJ524" i="1"/>
  <c r="AI524" i="1"/>
  <c r="B5" i="1"/>
  <c r="AG528" i="1"/>
  <c r="AE528" i="1"/>
  <c r="AC528" i="1"/>
  <c r="AG527" i="1"/>
  <c r="AE527" i="1"/>
  <c r="AC527" i="1"/>
  <c r="AG526" i="1"/>
  <c r="AE526" i="1"/>
  <c r="AC526" i="1"/>
  <c r="AG525" i="1"/>
  <c r="AE525" i="1"/>
  <c r="AC525" i="1"/>
  <c r="AG524" i="1"/>
  <c r="AE524" i="1"/>
  <c r="AC524" i="1"/>
  <c r="B62" i="1" l="1"/>
  <c r="B118" i="1"/>
  <c r="B34" i="1"/>
  <c r="B20" i="1"/>
  <c r="E90" i="1"/>
  <c r="B48" i="1"/>
  <c r="E34" i="1"/>
  <c r="E20" i="1"/>
  <c r="E118" i="1"/>
  <c r="B76" i="1"/>
  <c r="E62" i="1"/>
  <c r="E104" i="1"/>
  <c r="E76" i="1"/>
  <c r="B90" i="1"/>
  <c r="E48" i="1"/>
  <c r="B104" i="1"/>
  <c r="B132" i="1"/>
  <c r="E132" i="1"/>
  <c r="E146" i="1"/>
  <c r="B146" i="1"/>
  <c r="T501" i="1"/>
  <c r="T445" i="1"/>
  <c r="P529" i="1"/>
  <c r="AO429" i="1"/>
  <c r="AO414" i="1"/>
  <c r="AM440" i="1"/>
  <c r="AO427" i="1"/>
  <c r="AM510" i="1"/>
  <c r="AM458" i="1"/>
  <c r="AM441" i="1"/>
  <c r="AM443" i="1"/>
  <c r="AM426" i="1"/>
  <c r="AM430" i="1"/>
  <c r="AM398" i="1"/>
  <c r="AM401" i="1"/>
  <c r="AM402" i="1"/>
  <c r="AO482" i="1"/>
  <c r="AO484" i="1"/>
  <c r="AO454" i="1"/>
  <c r="AO456" i="1"/>
  <c r="AO458" i="1"/>
  <c r="AO457" i="1"/>
  <c r="AO426" i="1"/>
  <c r="AO430" i="1"/>
  <c r="AO415" i="1"/>
  <c r="AO398" i="1"/>
  <c r="AO402" i="1"/>
  <c r="AM511" i="1"/>
  <c r="AM513" i="1"/>
  <c r="AM496" i="1"/>
  <c r="AM500" i="1"/>
  <c r="AM483" i="1"/>
  <c r="AM472" i="1"/>
  <c r="AM455" i="1"/>
  <c r="AM457" i="1"/>
  <c r="AO496" i="1"/>
  <c r="AO498" i="1"/>
  <c r="AO485" i="1"/>
  <c r="AO468" i="1"/>
  <c r="AO470" i="1"/>
  <c r="AM471" i="1"/>
  <c r="AO400" i="1"/>
  <c r="AO440" i="1"/>
  <c r="AM454" i="1"/>
  <c r="AO510" i="1"/>
  <c r="AO401" i="1"/>
  <c r="AM468" i="1"/>
  <c r="AM486" i="1"/>
  <c r="AO412" i="1"/>
  <c r="AO471" i="1"/>
  <c r="AM484" i="1"/>
  <c r="AM469" i="1"/>
  <c r="AO512" i="1"/>
  <c r="AO514" i="1"/>
  <c r="AO499" i="1"/>
  <c r="AO442" i="1"/>
  <c r="AO444" i="1"/>
  <c r="AM415" i="1"/>
  <c r="AO513" i="1"/>
  <c r="AO443" i="1"/>
  <c r="AM499" i="1"/>
  <c r="AM442" i="1"/>
  <c r="AM497" i="1"/>
  <c r="AM482" i="1"/>
  <c r="AM427" i="1"/>
  <c r="AM429" i="1"/>
  <c r="AM412" i="1"/>
  <c r="AM399" i="1"/>
  <c r="AM456" i="1"/>
  <c r="AO413" i="1"/>
  <c r="AO500" i="1"/>
  <c r="AM485" i="1"/>
  <c r="AO469" i="1"/>
  <c r="AO428" i="1"/>
  <c r="AM413" i="1"/>
  <c r="AO416" i="1"/>
  <c r="AM512" i="1"/>
  <c r="AM514" i="1"/>
  <c r="AO483" i="1"/>
  <c r="AM444" i="1"/>
  <c r="AO399" i="1"/>
  <c r="AO511" i="1"/>
  <c r="AM498" i="1"/>
  <c r="AO472" i="1"/>
  <c r="AO441" i="1"/>
  <c r="AM414" i="1"/>
  <c r="AM416" i="1"/>
  <c r="AM470" i="1"/>
  <c r="AM400" i="1"/>
  <c r="AO486" i="1"/>
  <c r="AO455" i="1"/>
  <c r="AO497" i="1"/>
  <c r="AM428" i="1"/>
  <c r="N445" i="1"/>
  <c r="R445" i="1" s="1"/>
  <c r="N417" i="1"/>
  <c r="R417" i="1" s="1"/>
  <c r="V417" i="1" s="1"/>
  <c r="N501" i="1"/>
  <c r="R501" i="1" s="1"/>
  <c r="N431" i="1"/>
  <c r="R431" i="1" s="1"/>
  <c r="V431" i="1" s="1"/>
  <c r="N515" i="1"/>
  <c r="R515" i="1" s="1"/>
  <c r="V515" i="1" s="1"/>
  <c r="N487" i="1"/>
  <c r="R487" i="1" s="1"/>
  <c r="V487" i="1" s="1"/>
  <c r="N459" i="1"/>
  <c r="R459" i="1" s="1"/>
  <c r="V459" i="1" s="1"/>
  <c r="Z459" i="1"/>
  <c r="AM525" i="1"/>
  <c r="AM527" i="1"/>
  <c r="AM524" i="1"/>
  <c r="AM528" i="1"/>
  <c r="AO527" i="1"/>
  <c r="Z445" i="1"/>
  <c r="AO526" i="1"/>
  <c r="Z431" i="1"/>
  <c r="Z417" i="1"/>
  <c r="R473" i="1"/>
  <c r="V473" i="1" s="1"/>
  <c r="Z515" i="1"/>
  <c r="Z501" i="1"/>
  <c r="Z487" i="1"/>
  <c r="AO525" i="1"/>
  <c r="AM526" i="1"/>
  <c r="AO524" i="1"/>
  <c r="Z473" i="1"/>
  <c r="Z403" i="1"/>
  <c r="R403" i="1"/>
  <c r="V403" i="1" s="1"/>
  <c r="V501" i="1" l="1"/>
  <c r="R529" i="1"/>
  <c r="V529" i="1" s="1"/>
  <c r="V445" i="1"/>
  <c r="AO528" i="1"/>
  <c r="Z529" i="1"/>
  <c r="X459" i="1"/>
  <c r="X487" i="1"/>
  <c r="X445" i="1"/>
  <c r="X529" i="1"/>
  <c r="X431" i="1"/>
  <c r="X417" i="1"/>
  <c r="X501" i="1"/>
  <c r="X473" i="1"/>
  <c r="X515" i="1"/>
  <c r="X403" i="1"/>
  <c r="C236" i="1" l="1"/>
  <c r="C234" i="1" s="1"/>
  <c r="C2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tc={5D33BCA5-C6F3-4D2B-8681-7ED990C12A74}</author>
    <author>tc={A84A02E2-2426-418B-8D1B-C71CFB8FC288}</author>
    <author>tc={A41DC0E5-F278-49AC-87EF-D70A86C1679C}</author>
    <author>tc={0F45D97D-B701-48D8-9636-622EDA3E5D9C}</author>
    <author>tc={82E85441-73D8-4A18-B75E-CF32E53EF2AA}</author>
    <author>tc={9114128F-3F40-48F8-A596-5CCE4D748BFE}</author>
    <author>tc={A72347ED-2582-487D-86EC-4DB4753A6D11}</author>
    <author>tc={78014203-22BC-4050-92E0-9394C96292D8}</author>
    <author>tc={A5FC1E0C-E1A4-4457-BC8A-8164C78D1465}</author>
    <author>tc={BA899F5D-CB6B-4C5E-80CA-F6C75BE09B1C}</author>
    <author>tc={C7CDD9FC-84EF-4467-BE9C-0B824D556934}</author>
    <author>tc={41C80763-367B-411F-B7A1-9D12C197A4A8}</author>
    <author>tc={BC94438C-8F02-43C2-9121-D1F1FB68931A}</author>
    <author>tc={8BE88D34-BE52-45ED-BB6B-243762B8FE5F}</author>
    <author>tc={24761F80-AF73-4E33-9840-618E63C42568}</author>
    <author>tc={D4D1853B-97F0-4F5F-8081-354E2779374E}</author>
    <author>tc={DD5010C4-FE8D-4E1F-AE21-C69F2D8522DD}</author>
    <author>tc={05BFF7BE-CB89-4B7A-848C-F6C433D0463E}</author>
    <author>tc={AE4A222A-8BDC-41FB-8874-2796270F739F}</author>
  </authors>
  <commentList>
    <comment ref="G1" authorId="0" shapeId="0" xr:uid="{5D33BCA5-C6F3-4D2B-8681-7ED990C12A7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Este formulario tiene por objetivo facilitar la renovación abreviada de una nueva edición de estudios propios en la UAB. Se piden datos genéricos del estudio sin entrar en el contenido del plan de estudios. Para modificar asignaturas, contenidos, metodología, evaluación u otros puntos relativos al estudio que no figuren en este formulario, será necesario hacerlo con el formulario completo de la memoria académica. En este caso, los tiempos de tramitación se pueden alargar hasta los 6 meses, por lo que le pedimos que contacte con la Unidad Técnica de Programación Académica ep.propostes.formacio@uab.cat para valorar plazos en cada caso. </t>
      </text>
    </comment>
    <comment ref="A5" authorId="1" shapeId="0" xr:uid="{A84A02E2-2426-418B-8D1B-C71CFB8FC28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-Máster de Formación Permanente, 60, 90 o 120 ECTS 
-Diploma de Especialización, entre 30 y 59 ECTS 
-Diploma de Experto, entre 15 y 29 ECTS 
-Cursos de Especialización dirigidos a personas tituladas, hasta 14 ECTS 
-Cursos de Especialización dirigidos a personas no tituladas, hasta 30 ECTS </t>
      </text>
    </comment>
    <comment ref="A6" authorId="2" shapeId="0" xr:uid="{A41DC0E5-F278-49AC-87EF-D70A86C1679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Sólo se pide el estudio "madre". Si hay estudios contenidos rellene los datos en la segunda pestaña de este documento. </t>
      </text>
    </comment>
    <comment ref="A8" authorId="3" shapeId="0" xr:uid="{0F45D97D-B701-48D8-9636-622EDA3E5D9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 curso académico en estudios de formación propia comienza el 1 de septiembre y termina el 31 de julio </t>
      </text>
    </comment>
    <comment ref="A9" authorId="4" shapeId="0" xr:uid="{82E85441-73D8-4A18-B75E-CF32E53EF2A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·Presencial: Cuando en el 100% de la docencia el profesorado y el alumnado interactúan en el mismo espacio físico. ·Híbrido: Cuando la docencia virtual del estudio sea entre el 40 y el 60% ·Virtual: Cuando la docencia virtual del estudio sea entre el 80 y 100% </t>
      </text>
    </comment>
    <comment ref="A10" authorId="5" shapeId="0" xr:uid="{9114128F-3F40-48F8-A596-5CCE4D748BF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-Máster de Formación Permanente, 60, 90 o 120 ECTS 
-Diploma de Especialización, entre 30 y 59 ECTS 
-Diploma de Experto, entre 15 y 29 ECTS 
-Cursos de Especialización dirigidos a personas graduadas, hasta 14 ECTS 
-Cursos de Especialización dirigidos a personas no tituladas, hasta 30 ECTS 
</t>
      </text>
    </comment>
    <comment ref="A11" authorId="6" shapeId="0" xr:uid="{A72347ED-2582-487D-86EC-4DB4753A6D1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Indique el nombre de la Facultad / Departamento / Instituto UAB / Escuela Adscrita / Otros Centros de Investigación que así lo tengan reconocido por la UAB. </t>
      </text>
    </comment>
    <comment ref="A15" authorId="7" shapeId="0" xr:uid="{78014203-22BC-4050-92E0-9394C96292D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Profesorado permanente de la UAB (o Escuelas Adscritas en su caso) para estudios Máster de Formación Permanente y Diplomas. El profesorado no permanente podrá dirigir Cursos de Especialización y codirigir estudios de MFP (siempre que tenga el título de Doctor) y Diplomas. </t>
      </text>
    </comment>
    <comment ref="A16" authorId="8" shapeId="0" xr:uid="{A5FC1E0C-E1A4-4457-BC8A-8164C78D146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Puede haber también una codirección externa a la UAB, que no tendrá perfiles propios de las aplicaciones UAB y deberá que ser doctor/a en caso de estudios de MFP </t>
      </text>
    </comment>
    <comment ref="H22" authorId="9" shapeId="0" xr:uid="{BA899F5D-CB6B-4C5E-80CA-F6C75BE09B1C}">
      <text>
        <t>[Comentari en fils]
La vostra versió de l'Excel us permet llegir aquest comentari en fils. No obstant això, les edicions que s'hi apliquin se suprimiran si el fitxer s'obre en una versió més recent de l'Excel. Més informació: https://go.microsoft.com/fwlink/?linkid=870924.
Comentari:
    Solo para estudios de MFP, la fecha puede ser hasta 6 meses a contar desde la fecha de fin del estudio</t>
      </text>
    </comment>
    <comment ref="A26" authorId="10" shapeId="0" xr:uid="{C7CDD9FC-84EF-4467-BE9C-0B824D55693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Según normativa, para garantizar la viabilidad económica del programa, 15 días antes del inicio de las clases deben haber formalizado la matrícula el número mínimo de estudiantes que marca la propuesta económica. </t>
      </text>
    </comment>
    <comment ref="A28" authorId="11" shapeId="0" xr:uid="{41C80763-367B-411F-B7A1-9D12C197A4A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Los precios mínimos por crédito aprobados por el Consejo Social son: 66 euros por estudios de Máster de Formación Permanente, 56 euros por Diplomas de Especialización y Experto y 26 euros para Cursos de Especialización </t>
      </text>
    </comment>
    <comment ref="C28" authorId="12" shapeId="0" xr:uid="{BC94438C-8F02-43C2-9121-D1F1FB68931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el cálculo es automático en función del precio del estudio y los créditos señalados </t>
      </text>
    </comment>
    <comment ref="A30" authorId="13" shapeId="0" xr:uid="{8BE88D34-BE52-45ED-BB6B-243762B8FE5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Si estima oportuno que este programa formativo tenga un pago fraccionado, indique el porcentaje del primer y segundo plazo (este segundo pago será dos meses después de haber comenzado el estudio) </t>
      </text>
    </comment>
    <comment ref="A32" authorId="14" shapeId="0" xr:uid="{24761F80-AF73-4E33-9840-618E63C42568}">
      <text>
        <t>[Comentari en fils]
La vostra versió de l'Excel us permet llegir aquest comentari en fils. No obstant això, les edicions que s'hi apliquin se suprimiran si el fitxer s'obre en una versió més recent de l'Excel. Més informació: https://go.microsoft.com/fwlink/?linkid=870924.
Comentari:
    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
      </text>
    </comment>
    <comment ref="B32" authorId="15" shapeId="0" xr:uid="{D4D1853B-97F0-4F5F-8081-354E2779374E}">
      <text>
        <t>[Comentari en fils]
La vostra versió de l'Excel us permet llegir aquest comentari en fils. No obstant això, les edicions que s'hi apliquin se suprimiran si el fitxer s'obre en una versió més recent de l'Excel. Més informació: https://go.microsoft.com/fwlink/?linkid=870924.
Comentari:
    El preu per crèdit no podrà ser inferior (tret de la bonificació per Alumni UAB) al preu mínim per crèdit que marca el Consell Social</t>
      </text>
    </comment>
    <comment ref="A38" authorId="16" shapeId="0" xr:uid="{DD5010C4-FE8D-4E1F-AE21-C69F2D8522DD}">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Si el estudio tiene un convenio asociado, debe verificar que esté vigente o si es necesario tramitar la renovación </t>
      </text>
    </comment>
    <comment ref="A42" authorId="17" shapeId="0" xr:uid="{05BFF7BE-CB89-4B7A-848C-F6C433D0463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Por ejemplo, un estudio a medida dirigido a un determinado colectivo u otras circunstancias que así lo soliciten </t>
      </text>
    </comment>
    <comment ref="A45" authorId="18" shapeId="0" xr:uid="{AE4A222A-8BDC-41FB-8874-2796270F739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Para concretar algún punto de este documento que necesite aclaraciones (por ejemplo, si no se llega al mínimo de profesorado UAB o doctor, en caso de estudio de MFP)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tc={1EB4531B-E7EF-40D0-BC37-F3224E97F7A5}</author>
    <author>tc={EA55B368-3503-4A84-95DE-8CBFCCF3308C}</author>
    <author>tc={A314E0BB-2C62-4935-B72D-8A49A5CED24A}</author>
    <author>tc={F134F2AC-62AD-4B1C-8B53-152A5209A9C0}</author>
    <author>tc={2A53CDD2-1305-4BEC-85B4-349D751FB416}</author>
    <author>tc={93473410-8FED-43C2-93A3-B82B6762134F}</author>
    <author>tc={4F456E45-8FBA-4A10-B8C1-E10032BC36E2}</author>
    <author>tc={8B8DE700-BA2C-4637-B6AE-B35E5FEEFFAF}</author>
    <author>tc={D0BB70F7-EEDC-4E57-A25D-7736173D8213}</author>
    <author>tc={39FF8857-5F3F-41EF-9BAB-2D44997B449A}</author>
    <author>tc={023F5192-D4C6-40EB-97B2-7F7B7A9ACF3E}</author>
    <author>tc={BBC35319-BB0A-42C4-8629-EB8569131E41}</author>
    <author>tc={597DC8F2-7E23-4CA5-B10F-BAB5222230CA}</author>
    <author>tc={8DE67293-CC3A-461E-9301-0F0CBDE112E8}</author>
    <author>tc={FAF3911D-1012-4544-AAE0-FA11DB72F647}</author>
    <author>tc={5EDD6E20-7BD1-448D-9476-E6D1AC249BA9}</author>
    <author>tc={5C5251C2-3709-4D19-BA98-396CBECC3CA7}</author>
    <author>tc={288C095A-414A-4D77-9454-7C4CB92214F7}</author>
    <author>tc={392FBDCC-A94F-47B7-8B1D-D1AD20BC1DC3}</author>
    <author>tc={0806DCD6-947A-4CA0-8919-D6AF3B1F63B8}</author>
    <author>tc={EC89D83A-3362-4221-8BBC-6766E1DB7D92}</author>
    <author>tc={452791A3-7BC1-4456-9202-FDED8F7F971B}</author>
    <author>tc={C9492731-ED7D-4237-AADE-0FCFD17109A0}</author>
    <author>tc={4799FC04-70B5-4E9A-BE66-D29877F93A56}</author>
    <author>tc={F3E33BAC-C177-483A-8CA4-48CDD1A508DE}</author>
    <author>tc={0247C2EF-55E8-4578-A8F5-2FB4601673A3}</author>
    <author>tc={CA9AC763-C4A0-458A-9478-080D37C2C70A}</author>
    <author>tc={3D17F96F-F80D-46F5-99BB-EF3C9881DB73}</author>
    <author>tc={1EE7E275-58A4-472E-A3AC-EBD8B094F49B}</author>
    <author>tc={12E5F0B3-A54A-42A2-B645-3F268D670CF2}</author>
    <author>tc={63999E5B-E98F-4E02-A873-43B9A9E09DF6}</author>
    <author>tc={70E0E57C-CC79-4181-9957-04D279781F8A}</author>
    <author>tc={15EAC08E-5B07-42D6-92F1-C926FE580735}</author>
    <author>tc={0D794C0C-1E02-40A8-9CE7-B8B36C71F58F}</author>
    <author>tc={119D1D31-BA8C-4A94-8B53-5D6569FC2B32}</author>
    <author>tc={2222928D-6ED0-492D-88E2-0EC0122C3235}</author>
    <author>tc={B6CF1995-A8E9-4C96-BB43-82161A25B82C}</author>
    <author>tc={F51FC7DE-99BC-45BE-8AF1-AE2CA306EC08}</author>
    <author>tc={1C69B37A-1648-402E-8313-4704B3C35115}</author>
    <author>tc={116F3BE4-21F0-49A2-9745-676E3F91F354}</author>
    <author>tc={50F0B408-6B45-4028-A327-48DBF99EAAF6}</author>
    <author>tc={D8B379A1-5CE9-47AD-963D-2E032197BC41}</author>
    <author>tc={CBFB5F07-AF34-426D-B971-3C66E0031814}</author>
    <author>tc={C6DBE607-72BE-4325-8E13-FCB70B5BE34B}</author>
    <author>tc={F2FD7908-6BCB-44B2-A09F-99BE9B63EC28}</author>
    <author>tc={E22F1A2F-3FF1-40AD-A548-1212B4B47F09}</author>
    <author>tc={79B7D221-28E0-4A6A-BB4E-789F4EE7F445}</author>
    <author>tc={6342C411-8D38-4B7E-87D0-C0626380FCD1}</author>
    <author>tc={8451CC6B-EF4C-4AAF-9CED-6CB09E0F4FAD}</author>
    <author>tc={5E4B2650-76ED-4586-9AB7-1F85E0745D08}</author>
    <author>tc={010740A0-8D65-48FD-ABC1-318BC018D438}</author>
    <author>tc={E9B04AEB-8127-402B-B9D6-42C262E5FD97}</author>
    <author>tc={307FD91C-43D3-4A68-909A-04A2EBFA430F}</author>
    <author>tc={96D0692C-1C3C-46EE-A107-0B2DC6FE2127}</author>
    <author>tc={DE3A476E-7322-4D9E-9426-3626F8B38715}</author>
    <author>tc={ECFE6BD0-20C4-4A0B-967B-A99CAB186738}</author>
    <author>tc={553945C1-87E6-4972-B2D5-6023733490A9}</author>
    <author>tc={8218CD9D-DA3D-4F3B-966E-A819498E64CD}</author>
    <author>tc={F66AF7B8-AAF6-4FE2-A859-6A9D03C080AA}</author>
    <author>tc={EEE26042-C699-4C51-8E64-933D943AEFC3}</author>
    <author>tc={9F6DCDF1-6E64-400C-892F-6D30C3EC083A}</author>
    <author>tc={EE578426-CAF0-4092-8B27-B2D0C1ED4350}</author>
    <author>tc={24906637-9B58-45EA-8F1D-77CB482BFBA4}</author>
    <author>tc={B5BEC97E-5873-43F5-A29C-A92BA90E6393}</author>
    <author>tc={4CB7B5D0-A0EE-4DF4-8C9F-9E8C0F758140}</author>
    <author>tc={5C9FCAC9-800D-4C6F-BA5C-A71A5A053511}</author>
  </authors>
  <commentList>
    <comment ref="A4" authorId="0" shapeId="0" xr:uid="{1EB4531B-E7EF-40D0-BC37-F3224E97F7A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 </t>
      </text>
    </comment>
    <comment ref="A5" authorId="1" shapeId="0" xr:uid="{EA55B368-3503-4A84-95DE-8CBFCCF3308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
</t>
      </text>
    </comment>
    <comment ref="A6" authorId="2" shapeId="0" xr:uid="{A314E0BB-2C62-4935-B72D-8A49A5CED24A}">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t>
      </text>
    </comment>
    <comment ref="A10" authorId="3" shapeId="0" xr:uid="{F134F2AC-62AD-4B1C-8B53-152A5209A9C0}">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1" authorId="4" shapeId="0" xr:uid="{2A53CDD2-1305-4BEC-85B4-349D751FB41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1" authorId="5" shapeId="0" xr:uid="{93473410-8FED-43C2-93A3-B82B6762134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4" authorId="6" shapeId="0" xr:uid="{4F456E45-8FBA-4A10-B8C1-E10032BC36E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24" authorId="7" shapeId="0" xr:uid="{8B8DE700-BA2C-4637-B6AE-B35E5FEEFFA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25" authorId="8" shapeId="0" xr:uid="{D0BB70F7-EEDC-4E57-A25D-7736173D821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25" authorId="9" shapeId="0" xr:uid="{39FF8857-5F3F-41EF-9BAB-2D44997B449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28" authorId="10" shapeId="0" xr:uid="{023F5192-D4C6-40EB-97B2-7F7B7A9ACF3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38" authorId="11" shapeId="0" xr:uid="{BBC35319-BB0A-42C4-8629-EB8569131E4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39" authorId="12" shapeId="0" xr:uid="{597DC8F2-7E23-4CA5-B10F-BAB5222230C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39" authorId="13" shapeId="0" xr:uid="{8DE67293-CC3A-461E-9301-0F0CBDE112E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42" authorId="14" shapeId="0" xr:uid="{FAF3911D-1012-4544-AAE0-FA11DB72F64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52" authorId="15" shapeId="0" xr:uid="{5EDD6E20-7BD1-448D-9476-E6D1AC249BA9}">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53" authorId="16" shapeId="0" xr:uid="{5C5251C2-3709-4D19-BA98-396CBECC3CA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53" authorId="17" shapeId="0" xr:uid="{288C095A-414A-4D77-9454-7C4CB92214F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56" authorId="18" shapeId="0" xr:uid="{392FBDCC-A94F-47B7-8B1D-D1AD20BC1DC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66" authorId="19" shapeId="0" xr:uid="{0806DCD6-947A-4CA0-8919-D6AF3B1F63B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67" authorId="20" shapeId="0" xr:uid="{EC89D83A-3362-4221-8BBC-6766E1DB7D9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67" authorId="21" shapeId="0" xr:uid="{452791A3-7BC1-4456-9202-FDED8F7F971B}">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70" authorId="22" shapeId="0" xr:uid="{C9492731-ED7D-4237-AADE-0FCFD17109A0}">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80" authorId="23" shapeId="0" xr:uid="{4799FC04-70B5-4E9A-BE66-D29877F93A5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81" authorId="24" shapeId="0" xr:uid="{F3E33BAC-C177-483A-8CA4-48CDD1A508D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81" authorId="25" shapeId="0" xr:uid="{0247C2EF-55E8-4578-A8F5-2FB4601673A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84" authorId="26" shapeId="0" xr:uid="{CA9AC763-C4A0-458A-9478-080D37C2C70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94" authorId="27" shapeId="0" xr:uid="{3D17F96F-F80D-46F5-99BB-EF3C9881DB7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95" authorId="28" shapeId="0" xr:uid="{1EE7E275-58A4-472E-A3AC-EBD8B094F49B}">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95" authorId="29" shapeId="0" xr:uid="{12E5F0B3-A54A-42A2-B645-3F268D670CF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98" authorId="30" shapeId="0" xr:uid="{63999E5B-E98F-4E02-A873-43B9A9E09DF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08" authorId="31" shapeId="0" xr:uid="{70E0E57C-CC79-4181-9957-04D279781F8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09" authorId="32" shapeId="0" xr:uid="{15EAC08E-5B07-42D6-92F1-C926FE58073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09" authorId="33" shapeId="0" xr:uid="{0D794C0C-1E02-40A8-9CE7-B8B36C71F58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12" authorId="34" shapeId="0" xr:uid="{119D1D31-BA8C-4A94-8B53-5D6569FC2B3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22" authorId="35" shapeId="0" xr:uid="{2222928D-6ED0-492D-88E2-0EC0122C323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23" authorId="36" shapeId="0" xr:uid="{B6CF1995-A8E9-4C96-BB43-82161A25B82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23" authorId="37" shapeId="0" xr:uid="{F51FC7DE-99BC-45BE-8AF1-AE2CA306EC0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26" authorId="38" shapeId="0" xr:uid="{1C69B37A-1648-402E-8313-4704B3C3511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36" authorId="39" shapeId="0" xr:uid="{116F3BE4-21F0-49A2-9745-676E3F91F35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37" authorId="40" shapeId="0" xr:uid="{50F0B408-6B45-4028-A327-48DBF99EAAF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37" authorId="41" shapeId="0" xr:uid="{D8B379A1-5CE9-47AD-963D-2E032197BC4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40" authorId="42" shapeId="0" xr:uid="{CBFB5F07-AF34-426D-B971-3C66E003181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51" authorId="43" shapeId="0" xr:uid="{C6DBE607-72BE-4325-8E13-FCB70B5BE34B}">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52" authorId="44" shapeId="0" xr:uid="{F2FD7908-6BCB-44B2-A09F-99BE9B63EC2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52" authorId="45" shapeId="0" xr:uid="{E22F1A2F-3FF1-40AD-A548-1212B4B47F09}">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55" authorId="46" shapeId="0" xr:uid="{79B7D221-28E0-4A6A-BB4E-789F4EE7F44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66" authorId="47" shapeId="0" xr:uid="{6342C411-8D38-4B7E-87D0-C0626380FCD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67" authorId="48" shapeId="0" xr:uid="{8451CC6B-EF4C-4AAF-9CED-6CB09E0F4FAD}">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67" authorId="49" shapeId="0" xr:uid="{5E4B2650-76ED-4586-9AB7-1F85E0745D0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70" authorId="50" shapeId="0" xr:uid="{010740A0-8D65-48FD-ABC1-318BC018D43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81" authorId="51" shapeId="0" xr:uid="{E9B04AEB-8127-402B-B9D6-42C262E5FD9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82" authorId="52" shapeId="0" xr:uid="{307FD91C-43D3-4A68-909A-04A2EBFA430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82" authorId="53" shapeId="0" xr:uid="{96D0692C-1C3C-46EE-A107-0B2DC6FE212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85" authorId="54" shapeId="0" xr:uid="{DE3A476E-7322-4D9E-9426-3626F8B3871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96" authorId="55" shapeId="0" xr:uid="{ECFE6BD0-20C4-4A0B-967B-A99CAB18673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97" authorId="56" shapeId="0" xr:uid="{553945C1-87E6-4972-B2D5-6023733490A9}">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97" authorId="57" shapeId="0" xr:uid="{8218CD9D-DA3D-4F3B-966E-A819498E64CD}">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200" authorId="58" shapeId="0" xr:uid="{F66AF7B8-AAF6-4FE2-A859-6A9D03C080A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211" authorId="59" shapeId="0" xr:uid="{EEE26042-C699-4C51-8E64-933D943AEFC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212" authorId="60" shapeId="0" xr:uid="{9F6DCDF1-6E64-400C-892F-6D30C3EC083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212" authorId="61" shapeId="0" xr:uid="{EE578426-CAF0-4092-8B27-B2D0C1ED4350}">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215" authorId="62" shapeId="0" xr:uid="{24906637-9B58-45EA-8F1D-77CB482BFBA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231" authorId="63" shapeId="0" xr:uid="{B5BEC97E-5873-43F5-A29C-A92BA90E6393}">
      <text>
        <t>[Comentari en fils]
La vostra versió de l'Excel us permet llegir aquest comentari en fils. No obstant això, les edicions que s'hi apliquin se suprimiran si el fitxer s'obre en una versió més recent de l'Excel. Més informació: https://go.microsoft.com/fwlink/?linkid=870924.
Comentari:
    Un mínimo del 30% en MFP y Diplomas y de un 20% en Cursos</t>
      </text>
    </comment>
    <comment ref="A233" authorId="64" shapeId="0" xr:uid="{4CB7B5D0-A0EE-4DF4-8C9F-9E8C0F758140}">
      <text>
        <t>[Comentari en fils]
La vostra versió de l'Excel us permet llegir aquest comentari en fils. No obstant això, les edicions que s'hi apliquin se suprimiran si el fitxer s'obre en una versió més recent de l'Excel. Més informació: https://go.microsoft.com/fwlink/?linkid=870924.
Comentari:
    Es estudios virtuales el % está entre el 90 y el 100%. En estudios híbridos entre el 60 y el 40%</t>
      </text>
    </comment>
    <comment ref="A234" authorId="65" shapeId="0" xr:uid="{5C9FCAC9-800D-4C6F-BA5C-A71A5A053511}">
      <text>
        <t>[Comentari en fils]
La vostra versió de l'Excel us permet llegir aquest comentari en fils. No obstant això, les edicions que s'hi apliquin se suprimiran si el fitxer s'obre en una versió més recent de l'Excel. Més informació: https://go.microsoft.com/fwlink/?linkid=870924.
Comentari:
    En estudios de MFP el % mínimo es del 50%</t>
      </text>
    </comment>
  </commentList>
</comments>
</file>

<file path=xl/sharedStrings.xml><?xml version="1.0" encoding="utf-8"?>
<sst xmlns="http://schemas.openxmlformats.org/spreadsheetml/2006/main" count="821" uniqueCount="172">
  <si>
    <t xml:space="preserve"> </t>
  </si>
  <si>
    <t>Hores prof. UAB/Esc. Ads.</t>
  </si>
  <si>
    <t>Hores prof. Doctor</t>
  </si>
  <si>
    <t>Hores docència pràctica</t>
  </si>
  <si>
    <t>Total roes teòrico-pàctiques</t>
  </si>
  <si>
    <t xml:space="preserve">Hores docència Teoria </t>
  </si>
  <si>
    <t>Reconeixment hores Virtuals</t>
  </si>
  <si>
    <t>Toal hores assignatura</t>
  </si>
  <si>
    <t>DM12:O13ADES A EMPLENADES DE FORMA AUTOMÀTICA (NO EMPLEU CAP DADA DE FORMA MANUAL EN AQUESTES COLUMNES)</t>
  </si>
  <si>
    <t>Català</t>
  </si>
  <si>
    <t>Castellà</t>
  </si>
  <si>
    <t>Català-Castellà</t>
  </si>
  <si>
    <t>Anglès</t>
  </si>
  <si>
    <t>Català-Anglès</t>
  </si>
  <si>
    <t>Castellà-Anglès</t>
  </si>
  <si>
    <t>Castellà-Català-Anglès</t>
  </si>
  <si>
    <t>Presencial</t>
  </si>
  <si>
    <t>Trieu una opció</t>
  </si>
  <si>
    <t>Doctor/a</t>
  </si>
  <si>
    <t>Titular Univ.</t>
  </si>
  <si>
    <t>Lector/a</t>
  </si>
  <si>
    <t>2023/2024</t>
  </si>
  <si>
    <t>2024/2025</t>
  </si>
  <si>
    <t>2025/2026</t>
  </si>
  <si>
    <t>2026/2027</t>
  </si>
  <si>
    <t>2027/2028</t>
  </si>
  <si>
    <t>2028/2029</t>
  </si>
  <si>
    <t>2029/2030</t>
  </si>
  <si>
    <t>PAS-F</t>
  </si>
  <si>
    <t>PAS-L</t>
  </si>
  <si>
    <t>Virtual</t>
  </si>
  <si>
    <t>DOCUMENTO DE RENOVACIÓN ABREVIADA DE ESTUDIOS PROPIOS DE LA UAB</t>
  </si>
  <si>
    <t>Datos del Estudio</t>
  </si>
  <si>
    <t>Nombre del Estudio</t>
  </si>
  <si>
    <t>Código TCS y Edición</t>
  </si>
  <si>
    <t>Curso académico de inicio del Estudio</t>
  </si>
  <si>
    <t>Modalidad</t>
  </si>
  <si>
    <t>Número de créditos</t>
  </si>
  <si>
    <t>Estructura responsable del Estudio</t>
  </si>
  <si>
    <t>Datos de la Dirección del Estudio</t>
  </si>
  <si>
    <t>Titulación</t>
  </si>
  <si>
    <t>Departamento /  Centro Adscrito</t>
  </si>
  <si>
    <t>Dirección electrónica</t>
  </si>
  <si>
    <t>Teléfono de contacto</t>
  </si>
  <si>
    <t>Persona de contacto con la Escuela de Postgrado</t>
  </si>
  <si>
    <t>Persona de contacto con el alumnado</t>
  </si>
  <si>
    <t>Calendario del Estudio</t>
  </si>
  <si>
    <t>Fecha de inicio del Estudio</t>
  </si>
  <si>
    <t>Fecha de fin del Estudio</t>
  </si>
  <si>
    <t xml:space="preserve">Fecha de entrega del trabajo Final de Máster </t>
  </si>
  <si>
    <t>Centro donde se imparte la docencia (para estudios presenciales o híbridos)</t>
  </si>
  <si>
    <t>Nombre del estudio contenido</t>
  </si>
  <si>
    <t>Tipo de estudio</t>
  </si>
  <si>
    <t>Código del estudio contenido</t>
  </si>
  <si>
    <t>Fecha de inicio del estudio</t>
  </si>
  <si>
    <t>Fecha de fin del estudio</t>
  </si>
  <si>
    <t>Precio total del estudio</t>
  </si>
  <si>
    <t>Precio por crédito del estudio</t>
  </si>
  <si>
    <t>Pago fraccionado</t>
  </si>
  <si>
    <t>Colectivo aplicable</t>
  </si>
  <si>
    <t>Publicación en el web de la UAB</t>
  </si>
  <si>
    <t xml:space="preserve">
Todos los estudios se publican en la web de la UAB. Si por alguna razón considera que no debe publicarse indíquelo a continuación</t>
  </si>
  <si>
    <t>Indique con qué Institución</t>
  </si>
  <si>
    <t>Observaciones</t>
  </si>
  <si>
    <t>Hoja de profesorado, horas de docencia por asignatura y firmas de la dirección del estudio y la dirección de la estructura responsable.</t>
  </si>
  <si>
    <t>Número de créditos del Estudio</t>
  </si>
  <si>
    <t>Nombre de la asignatura A1:</t>
  </si>
  <si>
    <t>Idioma de impartición de la asignatura</t>
  </si>
  <si>
    <t>Fecha de inicio de la asignatura</t>
  </si>
  <si>
    <t>Fecha de fin de la asignatura</t>
  </si>
  <si>
    <t>Nombre de la persona responsable del acta</t>
  </si>
  <si>
    <t>Modalidad (presencial o virtual)</t>
  </si>
  <si>
    <r>
      <rPr>
        <b/>
        <sz val="8"/>
        <color theme="1"/>
        <rFont val="Calibri"/>
        <family val="2"/>
        <scheme val="minor"/>
      </rPr>
      <t xml:space="preserve">Prof UAB-Escuela Adscrita:
</t>
    </r>
    <r>
      <rPr>
        <sz val="8"/>
        <color theme="1"/>
        <rFont val="Calibri"/>
        <family val="2"/>
        <scheme val="minor"/>
      </rPr>
      <t xml:space="preserve">(indicar alguna de las opciones del despegable)          </t>
    </r>
  </si>
  <si>
    <t>Nombre del Departamento UAB o Centro Adscrito</t>
  </si>
  <si>
    <r>
      <t xml:space="preserve">Profesorado externo: </t>
    </r>
    <r>
      <rPr>
        <sz val="8"/>
        <color theme="1"/>
        <rFont val="Calibri"/>
        <family val="2"/>
        <scheme val="minor"/>
      </rPr>
      <t>indique Institución o Empresa</t>
    </r>
  </si>
  <si>
    <r>
      <t xml:space="preserve">Grado Académico: </t>
    </r>
    <r>
      <rPr>
        <sz val="8"/>
        <color theme="1"/>
        <rFont val="Calibri"/>
        <family val="2"/>
        <scheme val="minor"/>
      </rPr>
      <t>(indicar alguna de las opciones del despegable)</t>
    </r>
  </si>
  <si>
    <t>Horas de docencia Teórica (presencial)</t>
  </si>
  <si>
    <t>Horas de docencia Práctica (presencial)</t>
  </si>
  <si>
    <r>
      <t xml:space="preserve">DNI o pasaporte del/de la docente </t>
    </r>
    <r>
      <rPr>
        <sz val="8"/>
        <color theme="1"/>
        <rFont val="Calibri"/>
        <family val="2"/>
        <scheme val="minor"/>
      </rPr>
      <t>(si es nueva incorporación en el estudio).</t>
    </r>
  </si>
  <si>
    <t xml:space="preserve">
Sólo por Cursos de Especialización con una única asignatura se puede poner "híbrido" si el estudio lo es</t>
  </si>
  <si>
    <t>Total horas</t>
  </si>
  <si>
    <t>Nombre de la asignatura A2:</t>
  </si>
  <si>
    <r>
      <rPr>
        <b/>
        <sz val="8"/>
        <color theme="1"/>
        <rFont val="Calibri"/>
        <family val="2"/>
        <scheme val="minor"/>
      </rPr>
      <t xml:space="preserve">Otras tareas docentes (no ponga horas, sólo el concepto):
</t>
    </r>
    <r>
      <rPr>
        <sz val="8"/>
        <color theme="1"/>
        <rFont val="Calibri"/>
        <family val="2"/>
        <scheme val="minor"/>
      </rPr>
      <t>-Tutor prácticas
-Tutor TFM 
-Tribunales TFM 
-Otros (especificar)</t>
    </r>
  </si>
  <si>
    <t>Nombre de la asignatura A3:</t>
  </si>
  <si>
    <t>Nombre de la asignatura A4:</t>
  </si>
  <si>
    <t>Nombre de la asignatura A5:</t>
  </si>
  <si>
    <t>Nombre de la asignatura A6:</t>
  </si>
  <si>
    <t>Nombre de la asignatura A7:</t>
  </si>
  <si>
    <t>Nombre de la asignatura A8:</t>
  </si>
  <si>
    <t>Nombre de la asignatura A9:</t>
  </si>
  <si>
    <t>Nombre de la asignatura A10:</t>
  </si>
  <si>
    <t>Horas de docencia teóricas</t>
  </si>
  <si>
    <t>Horas de docencia prácticas</t>
  </si>
  <si>
    <t>Reconocimiento docencia virtual</t>
  </si>
  <si>
    <t>Horas impartidas prof. UAB/Escuelas Adscritas</t>
  </si>
  <si>
    <t>% de docencia impartida por profesorado UAB-Escuelas Adscritas</t>
  </si>
  <si>
    <t>Horas impartidas por profesorado doctor</t>
  </si>
  <si>
    <t>% de docencia virtual (en estudios de MFP y Diplomas)</t>
  </si>
  <si>
    <t>% de docencia impartida por profesorado doctor</t>
  </si>
  <si>
    <t>Horas totales de docencia del estudio</t>
  </si>
  <si>
    <t>Firmas electrónicas que validan la presentación de esta propuesta de renovación de estudios propios de la UAB</t>
  </si>
  <si>
    <t>Firma de las personas que forman parte de la dirección del estudio</t>
  </si>
  <si>
    <t>Firma de la dirección de la estructura responsable del estudio</t>
  </si>
  <si>
    <t>Fecha de aprobación del estudio por parte del órgano colegiado</t>
  </si>
  <si>
    <t>de la estructura responsable el estudio</t>
  </si>
  <si>
    <t>No firme este documento hasta que no esté cerrado el trabajo técnico por parte de la Escuela de Postgrado. En ese momento habrá que pasar este documento a PDF (recuerde "imprimir todo el libro") y firmarlo electrónicamente.</t>
  </si>
  <si>
    <t>Este documento nos lo debe enviar con las firmas electrónicas correspondientes, junto con el presupuesto, a la Escuela de Postgrado.</t>
  </si>
  <si>
    <t>Unidad Técnica de Programación Académica, por correo electrónico a la dirección ep.propostes.formacio@uab.cat</t>
  </si>
  <si>
    <t>El estudio tendrá que garantizar la reserva de un 5% de plazas en el caso de Másters de Formación Permanente y Postgrados con una oferta superior a 20 plazas, y de la reserva de una plaza en el caso</t>
  </si>
  <si>
    <t>de Másters de Formación Permanente y Postgrados con una oferta inferior a 20 plazas</t>
  </si>
  <si>
    <t>Si necesita añadir más asignaturas, por favor, contacte con ep.propostes.formacio@uab.cat</t>
  </si>
  <si>
    <t>Resumen docencia estudio</t>
  </si>
  <si>
    <t>Escoja una opción</t>
  </si>
  <si>
    <t>Catalán</t>
  </si>
  <si>
    <t>Castellano</t>
  </si>
  <si>
    <t>Catalán-Castellano</t>
  </si>
  <si>
    <t>Inglés</t>
  </si>
  <si>
    <t>Catalán-Inglés</t>
  </si>
  <si>
    <t>Castellano-Inglés</t>
  </si>
  <si>
    <t>Catalán-Castellano-Inglés</t>
  </si>
  <si>
    <t>Graduado/da - Llicenciado/da</t>
  </si>
  <si>
    <t>Sin titulación Univ.</t>
  </si>
  <si>
    <t>Máster de Formación Permanente</t>
  </si>
  <si>
    <t>Diploma de Especialización</t>
  </si>
  <si>
    <t>Diploma de Experto</t>
  </si>
  <si>
    <t>Curso de Especialitzación</t>
  </si>
  <si>
    <t>Residente Veterinario</t>
  </si>
  <si>
    <t>Certificado Veterinario</t>
  </si>
  <si>
    <t>Experto en Neuroreabilitación</t>
  </si>
  <si>
    <t>Híbrida</t>
  </si>
  <si>
    <t>Catedrático/a</t>
  </si>
  <si>
    <t>Agregado/da</t>
  </si>
  <si>
    <t>Otro profesorado permanente</t>
  </si>
  <si>
    <t>Associado/a</t>
  </si>
  <si>
    <t>Otro profesorado no permanente</t>
  </si>
  <si>
    <t>Docente Centro Adscrito</t>
  </si>
  <si>
    <t>No hay pago fraccionado</t>
  </si>
  <si>
    <t>50% primer plazo -50% segundo plazo</t>
  </si>
  <si>
    <t>60% primer plazo -40% segundo plazo</t>
  </si>
  <si>
    <t>Convenio (si lo hubiera)</t>
  </si>
  <si>
    <r>
      <t xml:space="preserve">
Reconocimiento de horas virtuales
</t>
    </r>
    <r>
      <rPr>
        <sz val="8"/>
        <color theme="1"/>
        <rFont val="Calibri"/>
        <family val="2"/>
        <scheme val="minor"/>
      </rPr>
      <t>(número de crèditos impartidos x 25 x 0,25)</t>
    </r>
  </si>
  <si>
    <t>Número mínimo de alumnado</t>
  </si>
  <si>
    <t>Número máximo de alumnado</t>
  </si>
  <si>
    <t>Curso de Especialización</t>
  </si>
  <si>
    <t>Rellenar sólo los apartados marcados en color gris, en el caso que el programa formativo tenga estudios contenidos.</t>
  </si>
  <si>
    <t>Replique este cuadro si el programa formativo tiene más estudios contenidos.</t>
  </si>
  <si>
    <r>
      <t xml:space="preserve">Estudios </t>
    </r>
    <r>
      <rPr>
        <sz val="11"/>
        <color theme="1"/>
        <rFont val="Calibri"/>
        <family val="2"/>
        <scheme val="minor"/>
      </rPr>
      <t>contenidos (rellenar sólo en los casos en que el programa formativo lo contemple)</t>
    </r>
  </si>
  <si>
    <t>Tipología del Estudio</t>
  </si>
  <si>
    <t>Título del Estudio</t>
  </si>
  <si>
    <t>Código TCS y edición</t>
  </si>
  <si>
    <t>Nombre y apellidos</t>
  </si>
  <si>
    <t>Categoría académica</t>
  </si>
  <si>
    <t>Titular</t>
  </si>
  <si>
    <t>Agregado/a</t>
  </si>
  <si>
    <t>Asociado/a</t>
  </si>
  <si>
    <t>Externo UAB</t>
  </si>
  <si>
    <t>Inserte más líneas si necesita añadir más precios especiales por crédito</t>
  </si>
  <si>
    <t>(si al escribir en este apartado quiere insertar un punto y aparte pulse las teclas "alt" + enter en el teclado)</t>
  </si>
  <si>
    <t>Nombre y apellidos del profesorado</t>
  </si>
  <si>
    <t>Horas de docencia teórica (presencial)</t>
  </si>
  <si>
    <t>Horas de docencia práctica (presencial)</t>
  </si>
  <si>
    <t>Si necesita más líneas, seleccione esta fila y pulse el botón "Insertar" de la cinta de opciones</t>
  </si>
  <si>
    <t>Precio especial del estudio</t>
  </si>
  <si>
    <t>Precio especial por crédito</t>
  </si>
  <si>
    <t>Tipo de asignatura:</t>
  </si>
  <si>
    <t>Obligatoria</t>
  </si>
  <si>
    <t>Optativa</t>
  </si>
  <si>
    <t>Nombre de la asignatura A11:</t>
  </si>
  <si>
    <t>Nombre de la asignatura A12:</t>
  </si>
  <si>
    <t>Nombre de la asignatura A13:</t>
  </si>
  <si>
    <t>Nombre de la asignatura A14:</t>
  </si>
  <si>
    <t>Nombre de la asignatura A15: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</si>
</sst>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i/>
      <sz val="10"/>
      <color theme="1"/>
      <name val="Calibri"/>
      <family val="2"/>
      <scheme val="minor"/>
    </font>
    <font>
      <sz val="6"/>
      <color theme="1"/>
      <name val="Calibri"/>
      <family val="2"/>
      <scheme val="minor"/>
    </font>
    <font>
      <sz val="6"/>
      <name val="Calibri"/>
      <family val="2"/>
      <scheme val="minor"/>
    </font>
    <font>
      <b/>
      <sz val="6"/>
      <color theme="1"/>
      <name val="Calibri"/>
      <family val="2"/>
      <scheme val="minor"/>
    </font>
    <font>
      <sz val="10"/>
      <name val="Arial"/>
      <family val="2"/>
    </font>
    <font>
      <b/>
      <i/>
      <sz val="8"/>
      <color rgb="FF0070C0"/>
      <name val="Calibri"/>
      <family val="2"/>
      <scheme val="minor"/>
    </font>
    <font>
      <sz val="8"/>
      <color rgb="FF404040"/>
      <name val="Calibri"/>
      <family val="2"/>
      <scheme val="minor"/>
    </font>
    <font>
      <b/>
      <sz val="9"/>
      <color rgb="FF808080"/>
      <name val="Calibri"/>
      <family val="2"/>
      <scheme val="minor"/>
    </font>
    <font>
      <i/>
      <sz val="8"/>
      <name val="Calibri"/>
      <family val="2"/>
      <scheme val="minor"/>
    </font>
    <font>
      <i/>
      <sz val="8"/>
      <color theme="1"/>
      <name val="Calibri"/>
      <family val="2"/>
      <scheme val="minor"/>
    </font>
    <font>
      <b/>
      <sz val="9"/>
      <color theme="1"/>
      <name val="Calibri"/>
      <family val="2"/>
      <scheme val="minor"/>
    </font>
    <font>
      <i/>
      <sz val="9"/>
      <color theme="1"/>
      <name val="Calibri"/>
      <family val="2"/>
      <scheme val="minor"/>
    </font>
    <font>
      <b/>
      <sz val="8"/>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sz val="9"/>
      <color theme="9" tint="0.79998168889431442"/>
      <name val="Calibri"/>
      <family val="2"/>
      <scheme val="minor"/>
    </font>
    <font>
      <sz val="10"/>
      <color theme="9" tint="0.79998168889431442"/>
      <name val="Calibri"/>
      <family val="2"/>
      <scheme val="minor"/>
    </font>
    <font>
      <sz val="10"/>
      <color rgb="FF0070C0"/>
      <name val="Calibri"/>
      <family val="2"/>
      <scheme val="minor"/>
    </font>
    <font>
      <sz val="11"/>
      <color rgb="FF0070C0"/>
      <name val="Calibri"/>
      <family val="2"/>
      <scheme val="minor"/>
    </font>
    <font>
      <sz val="9"/>
      <color rgb="FF0070C0"/>
      <name val="Calibri"/>
      <family val="2"/>
      <scheme val="minor"/>
    </font>
    <font>
      <sz val="8"/>
      <color rgb="FF0070C0"/>
      <name val="Calibri"/>
      <family val="2"/>
      <scheme val="minor"/>
    </font>
    <font>
      <i/>
      <sz val="9"/>
      <color rgb="FF0070C0"/>
      <name val="Calibri"/>
      <family val="2"/>
      <scheme val="minor"/>
    </font>
    <font>
      <sz val="9"/>
      <name val="Calibri"/>
      <family val="2"/>
      <scheme val="minor"/>
    </font>
    <font>
      <b/>
      <sz val="9"/>
      <name val="Calibri"/>
      <family val="2"/>
      <scheme val="minor"/>
    </font>
    <font>
      <sz val="11"/>
      <color theme="0"/>
      <name val="Calibri"/>
      <family val="2"/>
      <scheme val="minor"/>
    </font>
    <font>
      <sz val="9"/>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1">
    <border>
      <left/>
      <right/>
      <top/>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diagonal/>
    </border>
  </borders>
  <cellStyleXfs count="4">
    <xf numFmtId="0" fontId="0" fillId="0" borderId="0"/>
    <xf numFmtId="0" fontId="8" fillId="0" borderId="0"/>
    <xf numFmtId="9" fontId="20" fillId="0" borderId="0" applyFont="0" applyFill="0" applyBorder="0" applyAlignment="0" applyProtection="0"/>
    <xf numFmtId="44" fontId="20" fillId="0" borderId="0" applyFont="0" applyFill="0" applyBorder="0" applyAlignment="0" applyProtection="0"/>
  </cellStyleXfs>
  <cellXfs count="262">
    <xf numFmtId="0" fontId="0" fillId="0" borderId="0" xfId="0"/>
    <xf numFmtId="0" fontId="0" fillId="0" borderId="0" xfId="0" applyAlignment="1">
      <alignment vertical="top"/>
    </xf>
    <xf numFmtId="0" fontId="3" fillId="0" borderId="0" xfId="0" applyFont="1"/>
    <xf numFmtId="0" fontId="3" fillId="0" borderId="6" xfId="0" applyFont="1" applyBorder="1"/>
    <xf numFmtId="0" fontId="0" fillId="3" borderId="0" xfId="0" applyFill="1" applyAlignment="1">
      <alignment horizontal="left"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 fillId="3" borderId="0" xfId="0" applyFont="1" applyFill="1"/>
    <xf numFmtId="0" fontId="0" fillId="3" borderId="0" xfId="0" applyFill="1"/>
    <xf numFmtId="0" fontId="1" fillId="4" borderId="0" xfId="0" applyFont="1" applyFill="1"/>
    <xf numFmtId="0" fontId="0" fillId="4" borderId="0" xfId="0" applyFill="1"/>
    <xf numFmtId="0" fontId="0" fillId="5" borderId="0" xfId="0" applyFill="1"/>
    <xf numFmtId="0" fontId="0" fillId="5" borderId="29" xfId="0" applyFill="1" applyBorder="1"/>
    <xf numFmtId="0" fontId="6" fillId="4" borderId="29"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10" fillId="0" borderId="0" xfId="0" applyFont="1" applyAlignment="1">
      <alignment horizontal="center" vertical="center"/>
    </xf>
    <xf numFmtId="0" fontId="13" fillId="0" borderId="0" xfId="0" applyFont="1"/>
    <xf numFmtId="0" fontId="2" fillId="0" borderId="0" xfId="0" applyFont="1"/>
    <xf numFmtId="0" fontId="3" fillId="0" borderId="37" xfId="0" applyFont="1" applyBorder="1"/>
    <xf numFmtId="0" fontId="3" fillId="0" borderId="38" xfId="0" applyFont="1" applyBorder="1"/>
    <xf numFmtId="0" fontId="3" fillId="0" borderId="39" xfId="0" applyFont="1" applyBorder="1" applyAlignment="1">
      <alignment horizontal="center"/>
    </xf>
    <xf numFmtId="0" fontId="3" fillId="0" borderId="35" xfId="0" applyFont="1" applyBorder="1"/>
    <xf numFmtId="0" fontId="3" fillId="0" borderId="36" xfId="0" applyFont="1" applyBorder="1"/>
    <xf numFmtId="0" fontId="3" fillId="0" borderId="0" xfId="0" applyFont="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Protection="1">
      <protection locked="0"/>
    </xf>
    <xf numFmtId="0" fontId="0" fillId="0" borderId="6"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30" xfId="0" applyBorder="1" applyProtection="1">
      <protection locked="0"/>
    </xf>
    <xf numFmtId="0" fontId="3" fillId="3" borderId="18" xfId="0" applyFont="1" applyFill="1" applyBorder="1"/>
    <xf numFmtId="0" fontId="3" fillId="3" borderId="2" xfId="0" applyFont="1" applyFill="1" applyBorder="1"/>
    <xf numFmtId="0" fontId="3" fillId="3" borderId="7" xfId="0" applyFont="1" applyFill="1" applyBorder="1" applyAlignment="1">
      <alignment vertical="center" wrapText="1"/>
    </xf>
    <xf numFmtId="0" fontId="3" fillId="3" borderId="23" xfId="0" applyFont="1" applyFill="1" applyBorder="1"/>
    <xf numFmtId="0" fontId="3" fillId="3" borderId="25" xfId="0" applyFont="1" applyFill="1" applyBorder="1"/>
    <xf numFmtId="0" fontId="3" fillId="0" borderId="19" xfId="0" applyFont="1" applyBorder="1" applyProtection="1">
      <protection locked="0"/>
    </xf>
    <xf numFmtId="0" fontId="3" fillId="0" borderId="19" xfId="0" applyFont="1" applyBorder="1"/>
    <xf numFmtId="0" fontId="0" fillId="3" borderId="1" xfId="0" applyFill="1" applyBorder="1" applyAlignment="1">
      <alignment vertical="center" wrapText="1"/>
    </xf>
    <xf numFmtId="0" fontId="0" fillId="3" borderId="14" xfId="0" applyFill="1" applyBorder="1" applyAlignment="1">
      <alignment vertical="center" wrapText="1"/>
    </xf>
    <xf numFmtId="0" fontId="3" fillId="3" borderId="40" xfId="0" applyFont="1" applyFill="1" applyBorder="1"/>
    <xf numFmtId="0" fontId="3" fillId="3" borderId="35" xfId="0" applyFont="1" applyFill="1" applyBorder="1"/>
    <xf numFmtId="0" fontId="3" fillId="3" borderId="42" xfId="0" applyFont="1" applyFill="1" applyBorder="1"/>
    <xf numFmtId="0" fontId="2"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 fillId="3" borderId="8" xfId="0" applyFont="1" applyFill="1" applyBorder="1"/>
    <xf numFmtId="0" fontId="1" fillId="3" borderId="9" xfId="0" applyFont="1" applyFill="1" applyBorder="1"/>
    <xf numFmtId="0" fontId="14" fillId="3" borderId="17" xfId="0" applyFont="1" applyFill="1" applyBorder="1"/>
    <xf numFmtId="0" fontId="1" fillId="4" borderId="18" xfId="0" applyFont="1" applyFill="1" applyBorder="1"/>
    <xf numFmtId="0" fontId="1" fillId="4" borderId="46" xfId="0" applyFont="1" applyFill="1" applyBorder="1"/>
    <xf numFmtId="0" fontId="1" fillId="4" borderId="29" xfId="0" applyFont="1" applyFill="1" applyBorder="1"/>
    <xf numFmtId="0" fontId="3" fillId="4" borderId="18" xfId="0" applyFont="1" applyFill="1" applyBorder="1"/>
    <xf numFmtId="0" fontId="3" fillId="4" borderId="19" xfId="0" applyFont="1" applyFill="1" applyBorder="1"/>
    <xf numFmtId="0" fontId="3" fillId="4" borderId="10" xfId="0" applyFont="1" applyFill="1" applyBorder="1"/>
    <xf numFmtId="0" fontId="3" fillId="4" borderId="0" xfId="0" applyFont="1" applyFill="1"/>
    <xf numFmtId="0" fontId="0" fillId="3" borderId="2" xfId="0" applyFill="1" applyBorder="1"/>
    <xf numFmtId="0" fontId="0" fillId="3" borderId="3" xfId="0" applyFill="1" applyBorder="1"/>
    <xf numFmtId="0" fontId="0" fillId="3" borderId="4" xfId="0" applyFill="1" applyBorder="1"/>
    <xf numFmtId="0" fontId="0" fillId="3" borderId="8" xfId="0" applyFill="1" applyBorder="1"/>
    <xf numFmtId="0" fontId="0" fillId="3" borderId="9" xfId="0" applyFill="1" applyBorder="1"/>
    <xf numFmtId="0" fontId="3" fillId="3" borderId="7" xfId="0" applyFont="1" applyFill="1" applyBorder="1" applyAlignment="1">
      <alignment horizontal="left" vertical="center" wrapText="1"/>
    </xf>
    <xf numFmtId="0" fontId="3" fillId="2" borderId="10" xfId="0" applyFont="1" applyFill="1" applyBorder="1" applyProtection="1">
      <protection locked="0"/>
    </xf>
    <xf numFmtId="0" fontId="3" fillId="3" borderId="48" xfId="0" applyFont="1" applyFill="1" applyBorder="1"/>
    <xf numFmtId="0" fontId="1" fillId="3" borderId="47" xfId="0" applyFont="1" applyFill="1" applyBorder="1"/>
    <xf numFmtId="0" fontId="1" fillId="3" borderId="23" xfId="0" applyFont="1" applyFill="1" applyBorder="1"/>
    <xf numFmtId="0" fontId="1" fillId="3" borderId="13" xfId="0" applyFont="1" applyFill="1" applyBorder="1"/>
    <xf numFmtId="0" fontId="0" fillId="3" borderId="13" xfId="0" applyFill="1" applyBorder="1"/>
    <xf numFmtId="0" fontId="1" fillId="3" borderId="25" xfId="0" applyFont="1" applyFill="1" applyBorder="1"/>
    <xf numFmtId="0" fontId="0" fillId="3" borderId="34" xfId="0" applyFill="1" applyBorder="1"/>
    <xf numFmtId="0" fontId="1" fillId="3" borderId="45" xfId="0" applyFont="1" applyFill="1" applyBorder="1"/>
    <xf numFmtId="0" fontId="1" fillId="3" borderId="14" xfId="0" applyFont="1" applyFill="1" applyBorder="1"/>
    <xf numFmtId="0" fontId="17" fillId="3" borderId="11" xfId="0" applyFont="1" applyFill="1" applyBorder="1"/>
    <xf numFmtId="0" fontId="17" fillId="3" borderId="20" xfId="0" applyFont="1" applyFill="1" applyBorder="1"/>
    <xf numFmtId="0" fontId="19" fillId="4" borderId="0" xfId="0" applyFont="1" applyFill="1" applyAlignment="1">
      <alignment horizontal="center" vertical="center"/>
    </xf>
    <xf numFmtId="0" fontId="19" fillId="3" borderId="0" xfId="0" applyFont="1" applyFill="1" applyAlignment="1">
      <alignment horizontal="center" vertical="center"/>
    </xf>
    <xf numFmtId="0" fontId="19" fillId="4" borderId="0" xfId="0" applyFont="1" applyFill="1" applyAlignment="1">
      <alignment horizontal="left" vertical="center"/>
    </xf>
    <xf numFmtId="0" fontId="0" fillId="0" borderId="0" xfId="0" applyAlignment="1">
      <alignment horizontal="left"/>
    </xf>
    <xf numFmtId="9" fontId="1" fillId="3" borderId="14" xfId="2" applyFont="1" applyFill="1" applyBorder="1"/>
    <xf numFmtId="9" fontId="1" fillId="3" borderId="17" xfId="2" applyFont="1" applyFill="1" applyBorder="1"/>
    <xf numFmtId="0" fontId="21" fillId="0" borderId="0" xfId="0" applyFont="1"/>
    <xf numFmtId="0" fontId="3" fillId="2" borderId="30" xfId="0" applyFont="1" applyFill="1" applyBorder="1" applyAlignment="1" applyProtection="1">
      <alignment wrapText="1"/>
      <protection locked="0"/>
    </xf>
    <xf numFmtId="0" fontId="3" fillId="2" borderId="4" xfId="0" applyFont="1" applyFill="1" applyBorder="1" applyAlignment="1" applyProtection="1">
      <alignment horizontal="center" vertical="center" wrapText="1"/>
      <protection locked="0"/>
    </xf>
    <xf numFmtId="0" fontId="3" fillId="3" borderId="0" xfId="0" applyFont="1" applyFill="1"/>
    <xf numFmtId="0" fontId="22" fillId="0" borderId="0" xfId="0" applyFont="1"/>
    <xf numFmtId="9" fontId="1" fillId="3" borderId="15" xfId="2" applyFont="1" applyFill="1" applyBorder="1"/>
    <xf numFmtId="0" fontId="23" fillId="3" borderId="9" xfId="0" applyFont="1" applyFill="1" applyBorder="1" applyAlignment="1" applyProtection="1">
      <alignment horizontal="center"/>
      <protection hidden="1"/>
    </xf>
    <xf numFmtId="0" fontId="23" fillId="3" borderId="9" xfId="0" applyFont="1" applyFill="1" applyBorder="1"/>
    <xf numFmtId="0" fontId="3" fillId="3" borderId="11" xfId="0" applyFont="1" applyFill="1" applyBorder="1" applyAlignment="1">
      <alignment wrapText="1"/>
    </xf>
    <xf numFmtId="0" fontId="16" fillId="3" borderId="7"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 fillId="3" borderId="20" xfId="0" applyFont="1" applyFill="1" applyBorder="1" applyAlignment="1">
      <alignment wrapText="1"/>
    </xf>
    <xf numFmtId="0" fontId="3" fillId="3" borderId="3" xfId="0" applyFont="1" applyFill="1" applyBorder="1"/>
    <xf numFmtId="0" fontId="3" fillId="3" borderId="4" xfId="0" applyFont="1" applyFill="1" applyBorder="1"/>
    <xf numFmtId="0" fontId="24" fillId="3" borderId="25" xfId="0" applyFont="1" applyFill="1" applyBorder="1" applyAlignment="1">
      <alignment horizontal="center"/>
    </xf>
    <xf numFmtId="0" fontId="3" fillId="3" borderId="20" xfId="0" applyFont="1" applyFill="1" applyBorder="1"/>
    <xf numFmtId="0" fontId="3" fillId="3" borderId="12" xfId="0" applyFont="1" applyFill="1" applyBorder="1"/>
    <xf numFmtId="0" fontId="3" fillId="0" borderId="12" xfId="0" applyFont="1" applyBorder="1"/>
    <xf numFmtId="0" fontId="3" fillId="0" borderId="24" xfId="0" applyFont="1" applyBorder="1"/>
    <xf numFmtId="0" fontId="24" fillId="3" borderId="12" xfId="0" applyFont="1" applyFill="1" applyBorder="1"/>
    <xf numFmtId="0" fontId="3" fillId="0" borderId="26" xfId="0" applyFont="1" applyBorder="1"/>
    <xf numFmtId="0" fontId="3" fillId="0" borderId="27" xfId="0" applyFont="1" applyBorder="1"/>
    <xf numFmtId="0" fontId="15" fillId="0" borderId="0" xfId="0" applyFont="1"/>
    <xf numFmtId="0" fontId="18" fillId="2" borderId="10" xfId="0" applyFont="1" applyFill="1" applyBorder="1" applyProtection="1">
      <protection locked="0"/>
    </xf>
    <xf numFmtId="0" fontId="25" fillId="2" borderId="7" xfId="0" applyFont="1" applyFill="1" applyBorder="1" applyAlignment="1" applyProtection="1">
      <alignment horizontal="left" wrapText="1"/>
      <protection locked="0"/>
    </xf>
    <xf numFmtId="0" fontId="25" fillId="2" borderId="1" xfId="0" applyFont="1" applyFill="1" applyBorder="1" applyAlignment="1" applyProtection="1">
      <alignment horizontal="left" vertical="center" wrapText="1"/>
      <protection locked="0"/>
    </xf>
    <xf numFmtId="0" fontId="25" fillId="2" borderId="14" xfId="0" applyFont="1" applyFill="1" applyBorder="1" applyAlignment="1" applyProtection="1">
      <alignment horizontal="left" vertical="center" wrapText="1"/>
      <protection locked="0"/>
    </xf>
    <xf numFmtId="0" fontId="25" fillId="2" borderId="31" xfId="0" applyFont="1" applyFill="1" applyBorder="1" applyAlignment="1" applyProtection="1">
      <alignment horizontal="left" wrapText="1"/>
      <protection locked="0"/>
    </xf>
    <xf numFmtId="0" fontId="25" fillId="2" borderId="32" xfId="0" applyFont="1" applyFill="1" applyBorder="1" applyAlignment="1" applyProtection="1">
      <alignment horizontal="left" vertical="center" wrapText="1"/>
      <protection locked="0"/>
    </xf>
    <xf numFmtId="0" fontId="25" fillId="2" borderId="17" xfId="0" applyFont="1" applyFill="1" applyBorder="1" applyAlignment="1" applyProtection="1">
      <alignment horizontal="left" wrapText="1"/>
      <protection locked="0"/>
    </xf>
    <xf numFmtId="0" fontId="25" fillId="2" borderId="48" xfId="0" applyFont="1" applyFill="1" applyBorder="1" applyProtection="1">
      <protection locked="0"/>
    </xf>
    <xf numFmtId="0" fontId="25" fillId="2" borderId="29" xfId="0" applyFont="1" applyFill="1" applyBorder="1" applyProtection="1">
      <protection locked="0"/>
    </xf>
    <xf numFmtId="0" fontId="25" fillId="2" borderId="10" xfId="0" applyFont="1" applyFill="1" applyBorder="1" applyProtection="1">
      <protection locked="0"/>
    </xf>
    <xf numFmtId="0" fontId="25" fillId="2" borderId="19" xfId="0" applyFont="1" applyFill="1" applyBorder="1" applyProtection="1">
      <protection locked="0"/>
    </xf>
    <xf numFmtId="0" fontId="25" fillId="3" borderId="10" xfId="0" applyFont="1" applyFill="1" applyBorder="1"/>
    <xf numFmtId="0" fontId="3" fillId="3" borderId="28" xfId="0" applyFont="1" applyFill="1" applyBorder="1" applyAlignment="1" applyProtection="1">
      <alignment vertical="center"/>
      <protection locked="0"/>
    </xf>
    <xf numFmtId="0" fontId="3" fillId="3" borderId="48" xfId="0" applyFont="1" applyFill="1" applyBorder="1" applyAlignment="1" applyProtection="1">
      <alignment horizontal="left" vertical="center"/>
      <protection locked="0"/>
    </xf>
    <xf numFmtId="44" fontId="25" fillId="2" borderId="28" xfId="3" applyFont="1" applyFill="1" applyBorder="1" applyAlignment="1" applyProtection="1">
      <alignment horizontal="center" vertical="center"/>
      <protection locked="0"/>
    </xf>
    <xf numFmtId="0" fontId="13" fillId="0" borderId="0" xfId="0" applyFont="1" applyAlignment="1">
      <alignment vertical="center"/>
    </xf>
    <xf numFmtId="0" fontId="3" fillId="0" borderId="0" xfId="0" applyFont="1" applyAlignment="1">
      <alignment vertical="center"/>
    </xf>
    <xf numFmtId="0" fontId="25" fillId="2" borderId="13" xfId="0" applyFont="1" applyFill="1" applyBorder="1" applyProtection="1">
      <protection locked="0"/>
    </xf>
    <xf numFmtId="0" fontId="25" fillId="2" borderId="34" xfId="0" applyFont="1" applyFill="1" applyBorder="1" applyProtection="1">
      <protection locked="0"/>
    </xf>
    <xf numFmtId="0" fontId="25" fillId="2" borderId="13" xfId="0" applyFont="1" applyFill="1" applyBorder="1" applyAlignment="1" applyProtection="1">
      <alignment horizontal="center"/>
      <protection locked="0"/>
    </xf>
    <xf numFmtId="0" fontId="25" fillId="3" borderId="13" xfId="0" applyFont="1" applyFill="1" applyBorder="1" applyAlignment="1">
      <alignment horizontal="left"/>
    </xf>
    <xf numFmtId="0" fontId="25" fillId="2" borderId="41" xfId="0" applyFont="1" applyFill="1" applyBorder="1" applyAlignment="1" applyProtection="1">
      <alignment horizontal="center"/>
      <protection locked="0"/>
    </xf>
    <xf numFmtId="0" fontId="25" fillId="2" borderId="43" xfId="0" applyFont="1" applyFill="1" applyBorder="1" applyProtection="1">
      <protection locked="0"/>
    </xf>
    <xf numFmtId="0" fontId="27" fillId="2" borderId="7" xfId="0" applyFont="1" applyFill="1" applyBorder="1" applyAlignment="1" applyProtection="1">
      <alignment horizontal="left" wrapText="1"/>
      <protection locked="0"/>
    </xf>
    <xf numFmtId="0" fontId="27" fillId="2" borderId="1" xfId="0" applyFont="1" applyFill="1" applyBorder="1" applyAlignment="1" applyProtection="1">
      <alignment horizontal="left" wrapText="1"/>
      <protection locked="0"/>
    </xf>
    <xf numFmtId="0" fontId="27" fillId="2" borderId="1" xfId="0" applyFont="1" applyFill="1" applyBorder="1" applyAlignment="1" applyProtection="1">
      <alignment horizontal="center" wrapText="1"/>
      <protection locked="0"/>
    </xf>
    <xf numFmtId="0" fontId="27" fillId="2" borderId="11" xfId="0" applyFont="1" applyFill="1" applyBorder="1" applyAlignment="1" applyProtection="1">
      <alignment horizontal="left" wrapText="1"/>
      <protection locked="0"/>
    </xf>
    <xf numFmtId="0" fontId="27" fillId="2" borderId="14" xfId="0" applyFont="1" applyFill="1" applyBorder="1" applyAlignment="1" applyProtection="1">
      <alignment horizontal="left"/>
      <protection locked="0"/>
    </xf>
    <xf numFmtId="0" fontId="29" fillId="2" borderId="7" xfId="0" applyFont="1" applyFill="1" applyBorder="1" applyAlignment="1" applyProtection="1">
      <alignment horizontal="left"/>
      <protection locked="0"/>
    </xf>
    <xf numFmtId="0" fontId="27" fillId="2" borderId="15" xfId="0" applyFont="1" applyFill="1" applyBorder="1" applyAlignment="1" applyProtection="1">
      <alignment horizontal="left"/>
      <protection locked="0"/>
    </xf>
    <xf numFmtId="0" fontId="25" fillId="2" borderId="43" xfId="0" applyFont="1" applyFill="1" applyBorder="1" applyAlignment="1" applyProtection="1">
      <alignment horizontal="center"/>
      <protection locked="0"/>
    </xf>
    <xf numFmtId="0" fontId="30" fillId="3" borderId="8" xfId="0" applyFont="1" applyFill="1" applyBorder="1"/>
    <xf numFmtId="0" fontId="30" fillId="3" borderId="9" xfId="0" applyFont="1" applyFill="1" applyBorder="1" applyAlignment="1" applyProtection="1">
      <alignment horizontal="center"/>
      <protection hidden="1"/>
    </xf>
    <xf numFmtId="0" fontId="30" fillId="3" borderId="9" xfId="0" applyFont="1" applyFill="1" applyBorder="1"/>
    <xf numFmtId="0" fontId="31" fillId="3" borderId="17" xfId="0" applyFont="1" applyFill="1" applyBorder="1"/>
    <xf numFmtId="0" fontId="3" fillId="0" borderId="50" xfId="0" applyFont="1" applyBorder="1"/>
    <xf numFmtId="0" fontId="32" fillId="0" borderId="0" xfId="0" applyFont="1"/>
    <xf numFmtId="0" fontId="32" fillId="0" borderId="0" xfId="0" applyFont="1" applyProtection="1">
      <protection hidden="1"/>
    </xf>
    <xf numFmtId="0" fontId="33" fillId="0" borderId="0" xfId="0" applyFont="1" applyProtection="1">
      <protection hidden="1"/>
    </xf>
    <xf numFmtId="0" fontId="22" fillId="0" borderId="0" xfId="0" applyFont="1" applyProtection="1">
      <protection hidden="1"/>
    </xf>
    <xf numFmtId="0" fontId="30" fillId="0" borderId="0" xfId="0" applyFont="1" applyProtection="1">
      <protection hidden="1"/>
    </xf>
    <xf numFmtId="0" fontId="19" fillId="3" borderId="0" xfId="0" applyFont="1" applyFill="1" applyAlignment="1">
      <alignment horizontal="center" vertical="center"/>
    </xf>
    <xf numFmtId="0" fontId="3" fillId="2" borderId="19" xfId="0" applyFont="1" applyFill="1" applyBorder="1" applyAlignment="1" applyProtection="1">
      <alignment horizontal="left" wrapText="1"/>
      <protection locked="0"/>
    </xf>
    <xf numFmtId="0" fontId="3" fillId="2" borderId="10" xfId="0" applyFont="1" applyFill="1" applyBorder="1" applyAlignment="1" applyProtection="1">
      <alignment horizontal="left" wrapText="1"/>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3" fillId="2" borderId="1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0" fillId="3" borderId="1" xfId="0" applyFill="1" applyBorder="1" applyAlignment="1">
      <alignment horizontal="left" vertical="center" wrapText="1"/>
    </xf>
    <xf numFmtId="0" fontId="25" fillId="2" borderId="1" xfId="0" applyFont="1" applyFill="1" applyBorder="1" applyAlignment="1" applyProtection="1">
      <alignment horizontal="left" vertical="center" wrapText="1"/>
      <protection locked="0"/>
    </xf>
    <xf numFmtId="0" fontId="25" fillId="2" borderId="32" xfId="0" applyFont="1" applyFill="1" applyBorder="1" applyAlignment="1" applyProtection="1">
      <alignment horizontal="left" wrapText="1"/>
      <protection locked="0"/>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4" xfId="0" applyFont="1" applyFill="1" applyBorder="1" applyAlignment="1">
      <alignment horizontal="center"/>
    </xf>
    <xf numFmtId="0" fontId="27" fillId="0" borderId="2" xfId="0" applyFont="1" applyBorder="1" applyAlignment="1" applyProtection="1">
      <alignment horizontal="left" vertical="top"/>
      <protection locked="0"/>
    </xf>
    <xf numFmtId="0" fontId="27" fillId="0" borderId="3"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27" fillId="0" borderId="5" xfId="0" applyFont="1" applyBorder="1" applyAlignment="1" applyProtection="1">
      <alignment horizontal="left" vertical="top"/>
      <protection locked="0"/>
    </xf>
    <xf numFmtId="0" fontId="27" fillId="0" borderId="0" xfId="0" applyFont="1" applyAlignment="1" applyProtection="1">
      <alignment horizontal="left" vertical="top"/>
      <protection locked="0"/>
    </xf>
    <xf numFmtId="0" fontId="27" fillId="0" borderId="6" xfId="0" applyFont="1" applyBorder="1" applyAlignment="1" applyProtection="1">
      <alignment horizontal="left" vertical="top"/>
      <protection locked="0"/>
    </xf>
    <xf numFmtId="0" fontId="27" fillId="0" borderId="8" xfId="0" applyFont="1" applyBorder="1" applyAlignment="1" applyProtection="1">
      <alignment horizontal="left" vertical="top"/>
      <protection locked="0"/>
    </xf>
    <xf numFmtId="0" fontId="27" fillId="0" borderId="9" xfId="0" applyFont="1" applyBorder="1" applyAlignment="1" applyProtection="1">
      <alignment horizontal="left" vertical="top"/>
      <protection locked="0"/>
    </xf>
    <xf numFmtId="0" fontId="27" fillId="0" borderId="30" xfId="0" applyFont="1" applyBorder="1" applyAlignment="1" applyProtection="1">
      <alignment horizontal="left" vertical="top"/>
      <protection locked="0"/>
    </xf>
    <xf numFmtId="0" fontId="4" fillId="3" borderId="23" xfId="0" applyFont="1" applyFill="1" applyBorder="1" applyAlignment="1">
      <alignment horizontal="left" wrapText="1"/>
    </xf>
    <xf numFmtId="0" fontId="4" fillId="3" borderId="12" xfId="0" applyFont="1" applyFill="1" applyBorder="1" applyAlignment="1">
      <alignment horizontal="left"/>
    </xf>
    <xf numFmtId="0" fontId="4" fillId="3" borderId="24" xfId="0" applyFont="1" applyFill="1" applyBorder="1" applyAlignment="1">
      <alignment horizontal="left"/>
    </xf>
    <xf numFmtId="0" fontId="3" fillId="3" borderId="11"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48" xfId="0" applyFont="1" applyFill="1" applyBorder="1" applyAlignment="1" applyProtection="1">
      <alignment horizontal="left" vertical="center"/>
      <protection locked="0"/>
    </xf>
    <xf numFmtId="44" fontId="25" fillId="3" borderId="48" xfId="3" applyFont="1" applyFill="1" applyBorder="1" applyAlignment="1" applyProtection="1">
      <alignment horizontal="center" vertical="center" wrapText="1"/>
      <protection locked="0"/>
    </xf>
    <xf numFmtId="0" fontId="25" fillId="2" borderId="33" xfId="0" applyFont="1" applyFill="1" applyBorder="1" applyAlignment="1" applyProtection="1">
      <alignment horizontal="left" wrapText="1"/>
      <protection locked="0"/>
    </xf>
    <xf numFmtId="0" fontId="25" fillId="2" borderId="27" xfId="0" applyFont="1" applyFill="1" applyBorder="1" applyAlignment="1" applyProtection="1">
      <alignment horizontal="left" wrapText="1"/>
      <protection locked="0"/>
    </xf>
    <xf numFmtId="0" fontId="25" fillId="2" borderId="25" xfId="0" applyFont="1" applyFill="1" applyBorder="1" applyAlignment="1" applyProtection="1">
      <alignment horizontal="left" wrapText="1"/>
      <protection locked="0"/>
    </xf>
    <xf numFmtId="0" fontId="25" fillId="2" borderId="26" xfId="0" applyFont="1" applyFill="1" applyBorder="1" applyAlignment="1" applyProtection="1">
      <alignment horizontal="left" wrapText="1"/>
      <protection locked="0"/>
    </xf>
    <xf numFmtId="0" fontId="3" fillId="3" borderId="18" xfId="0" applyFont="1" applyFill="1" applyBorder="1" applyAlignment="1">
      <alignment horizontal="left" wrapText="1"/>
    </xf>
    <xf numFmtId="0" fontId="3" fillId="3" borderId="19" xfId="0" applyFont="1" applyFill="1" applyBorder="1" applyAlignment="1">
      <alignment horizontal="left"/>
    </xf>
    <xf numFmtId="0" fontId="25" fillId="2" borderId="19" xfId="0" applyFont="1" applyFill="1" applyBorder="1" applyAlignment="1" applyProtection="1">
      <alignment wrapText="1"/>
      <protection locked="0"/>
    </xf>
    <xf numFmtId="0" fontId="26" fillId="0" borderId="19" xfId="0" applyFont="1" applyBorder="1" applyAlignment="1" applyProtection="1">
      <alignment wrapText="1"/>
      <protection locked="0"/>
    </xf>
    <xf numFmtId="0" fontId="26" fillId="0" borderId="10" xfId="0" applyFont="1" applyBorder="1" applyAlignment="1" applyProtection="1">
      <alignment wrapText="1"/>
      <protection locked="0"/>
    </xf>
    <xf numFmtId="0" fontId="25" fillId="2" borderId="19"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7" fillId="3" borderId="28" xfId="0" applyFont="1" applyFill="1" applyBorder="1" applyAlignment="1">
      <alignment horizontal="left"/>
    </xf>
    <xf numFmtId="0" fontId="17" fillId="3" borderId="48" xfId="0" applyFont="1" applyFill="1" applyBorder="1" applyAlignment="1">
      <alignment horizontal="left"/>
    </xf>
    <xf numFmtId="0" fontId="3" fillId="3" borderId="1" xfId="0" applyFont="1" applyFill="1" applyBorder="1" applyAlignment="1">
      <alignment horizontal="left" vertical="center" wrapText="1"/>
    </xf>
    <xf numFmtId="0" fontId="3" fillId="3" borderId="14" xfId="0" applyFont="1" applyFill="1" applyBorder="1" applyAlignment="1">
      <alignment horizontal="left" vertical="center" wrapText="1"/>
    </xf>
    <xf numFmtId="44" fontId="25" fillId="2" borderId="48" xfId="3" applyFont="1" applyFill="1" applyBorder="1" applyAlignment="1" applyProtection="1">
      <alignment horizontal="left" vertical="center" wrapText="1"/>
      <protection locked="0"/>
    </xf>
    <xf numFmtId="44" fontId="25" fillId="2" borderId="29" xfId="3" applyFont="1" applyFill="1" applyBorder="1" applyAlignment="1" applyProtection="1">
      <alignment horizontal="left" vertical="center" wrapText="1"/>
      <protection locked="0"/>
    </xf>
    <xf numFmtId="0" fontId="28" fillId="3" borderId="48" xfId="0" applyFont="1" applyFill="1" applyBorder="1" applyAlignment="1" applyProtection="1">
      <alignment horizontal="left" vertical="center"/>
      <protection locked="0"/>
    </xf>
    <xf numFmtId="0" fontId="28" fillId="3" borderId="29" xfId="0" applyFont="1" applyFill="1" applyBorder="1" applyAlignment="1" applyProtection="1">
      <alignment horizontal="left" vertical="center"/>
      <protection locked="0"/>
    </xf>
    <xf numFmtId="0" fontId="3" fillId="3" borderId="7" xfId="0" applyFont="1" applyFill="1" applyBorder="1" applyAlignment="1">
      <alignment horizontal="left" vertical="center" wrapText="1"/>
    </xf>
    <xf numFmtId="0" fontId="25" fillId="2" borderId="31" xfId="0" applyFont="1" applyFill="1" applyBorder="1" applyAlignment="1" applyProtection="1">
      <alignment horizontal="left" wrapText="1"/>
      <protection locked="0"/>
    </xf>
    <xf numFmtId="0" fontId="25" fillId="2" borderId="17" xfId="0" applyFont="1" applyFill="1" applyBorder="1" applyAlignment="1" applyProtection="1">
      <alignment horizontal="left" wrapText="1"/>
      <protection locked="0"/>
    </xf>
    <xf numFmtId="0" fontId="3" fillId="3" borderId="11" xfId="0" applyFont="1" applyFill="1" applyBorder="1" applyAlignment="1">
      <alignment vertical="center" wrapText="1"/>
    </xf>
    <xf numFmtId="0" fontId="3" fillId="3" borderId="13" xfId="0" applyFont="1" applyFill="1" applyBorder="1" applyAlignment="1">
      <alignment vertical="center" wrapText="1"/>
    </xf>
    <xf numFmtId="0" fontId="25" fillId="2" borderId="34" xfId="0" applyFont="1" applyFill="1" applyBorder="1" applyAlignment="1" applyProtection="1">
      <alignment horizontal="left" wrapText="1"/>
      <protection locked="0"/>
    </xf>
    <xf numFmtId="0" fontId="3" fillId="3" borderId="49" xfId="0" applyFont="1" applyFill="1" applyBorder="1" applyAlignment="1">
      <alignment horizontal="left"/>
    </xf>
    <xf numFmtId="0" fontId="3" fillId="3" borderId="46" xfId="0" applyFont="1" applyFill="1" applyBorder="1" applyAlignment="1">
      <alignment horizontal="left"/>
    </xf>
    <xf numFmtId="0" fontId="3" fillId="3" borderId="26" xfId="0" applyFont="1" applyFill="1" applyBorder="1" applyAlignment="1">
      <alignment horizontal="center"/>
    </xf>
    <xf numFmtId="0" fontId="3" fillId="3" borderId="26" xfId="0" applyFont="1" applyFill="1" applyBorder="1" applyAlignment="1">
      <alignment horizontal="left"/>
    </xf>
    <xf numFmtId="0" fontId="25" fillId="2" borderId="21" xfId="0" applyFont="1" applyFill="1" applyBorder="1" applyAlignment="1" applyProtection="1">
      <alignment horizontal="left" wrapText="1"/>
      <protection locked="0"/>
    </xf>
    <xf numFmtId="0" fontId="25" fillId="2" borderId="22" xfId="0" applyFont="1" applyFill="1" applyBorder="1" applyAlignment="1" applyProtection="1">
      <alignment horizontal="left" wrapText="1"/>
      <protection locked="0"/>
    </xf>
    <xf numFmtId="0" fontId="0" fillId="3" borderId="0" xfId="0" applyFill="1" applyAlignment="1">
      <alignment horizontal="center" vertical="center"/>
    </xf>
    <xf numFmtId="0" fontId="19" fillId="4" borderId="0" xfId="0" applyFont="1" applyFill="1" applyAlignment="1">
      <alignment horizontal="center" vertical="center"/>
    </xf>
    <xf numFmtId="0" fontId="3" fillId="3" borderId="12" xfId="0" applyFont="1" applyFill="1" applyBorder="1" applyAlignment="1">
      <alignment horizontal="left"/>
    </xf>
    <xf numFmtId="0" fontId="25" fillId="2" borderId="12" xfId="0" applyFont="1" applyFill="1" applyBorder="1" applyAlignment="1" applyProtection="1">
      <alignment horizontal="center"/>
      <protection locked="0"/>
    </xf>
    <xf numFmtId="0" fontId="25" fillId="2" borderId="13" xfId="0" applyFont="1" applyFill="1" applyBorder="1" applyAlignment="1" applyProtection="1">
      <alignment horizontal="center"/>
      <protection locked="0"/>
    </xf>
    <xf numFmtId="0" fontId="3" fillId="3" borderId="44" xfId="0" applyFont="1" applyFill="1" applyBorder="1" applyAlignment="1">
      <alignment horizontal="left"/>
    </xf>
    <xf numFmtId="0" fontId="3" fillId="3" borderId="37" xfId="0" applyFont="1" applyFill="1" applyBorder="1" applyAlignment="1">
      <alignment horizontal="left"/>
    </xf>
    <xf numFmtId="0" fontId="25" fillId="2" borderId="11" xfId="0" applyFont="1" applyFill="1" applyBorder="1" applyAlignment="1" applyProtection="1">
      <alignment horizontal="center"/>
      <protection locked="0"/>
    </xf>
    <xf numFmtId="0" fontId="15" fillId="0" borderId="44" xfId="0" applyFont="1" applyBorder="1" applyAlignment="1">
      <alignment horizontal="left"/>
    </xf>
    <xf numFmtId="0" fontId="15" fillId="0" borderId="37" xfId="0" applyFont="1" applyBorder="1" applyAlignment="1">
      <alignment horizontal="left"/>
    </xf>
    <xf numFmtId="0" fontId="4" fillId="0" borderId="37" xfId="0" applyFont="1" applyBorder="1" applyAlignment="1">
      <alignment horizontal="center"/>
    </xf>
    <xf numFmtId="0" fontId="4" fillId="0" borderId="38" xfId="0" applyFont="1" applyBorder="1" applyAlignment="1">
      <alignment horizontal="center"/>
    </xf>
    <xf numFmtId="0" fontId="25" fillId="2" borderId="21" xfId="0" applyFont="1" applyFill="1" applyBorder="1" applyAlignment="1" applyProtection="1">
      <alignment horizontal="left"/>
      <protection locked="0"/>
    </xf>
    <xf numFmtId="0" fontId="25" fillId="2" borderId="22" xfId="0" applyFont="1" applyFill="1" applyBorder="1" applyAlignment="1" applyProtection="1">
      <alignment horizontal="left"/>
      <protection locked="0"/>
    </xf>
    <xf numFmtId="0" fontId="3" fillId="3" borderId="11" xfId="0" applyFont="1" applyFill="1" applyBorder="1" applyAlignment="1">
      <alignment horizontal="right"/>
    </xf>
    <xf numFmtId="0" fontId="3" fillId="3" borderId="12" xfId="0" applyFont="1" applyFill="1" applyBorder="1" applyAlignment="1">
      <alignment horizontal="right"/>
    </xf>
    <xf numFmtId="0" fontId="19" fillId="4" borderId="0" xfId="0" applyFont="1" applyFill="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5" fillId="2" borderId="37" xfId="0" applyFont="1" applyFill="1" applyBorder="1" applyAlignment="1" applyProtection="1">
      <alignment horizontal="left"/>
      <protection locked="0"/>
    </xf>
    <xf numFmtId="0" fontId="25" fillId="2" borderId="43" xfId="0" applyFont="1" applyFill="1" applyBorder="1" applyAlignment="1" applyProtection="1">
      <alignment horizontal="left"/>
      <protection locked="0"/>
    </xf>
    <xf numFmtId="0" fontId="15" fillId="3" borderId="11" xfId="0" applyFont="1" applyFill="1" applyBorder="1" applyAlignment="1">
      <alignment horizontal="left" wrapText="1"/>
    </xf>
    <xf numFmtId="0" fontId="15" fillId="3" borderId="12" xfId="0" applyFont="1" applyFill="1" applyBorder="1" applyAlignment="1">
      <alignment horizontal="left"/>
    </xf>
    <xf numFmtId="0" fontId="25" fillId="3" borderId="12" xfId="0" applyFont="1" applyFill="1" applyBorder="1" applyAlignment="1">
      <alignment horizontal="left"/>
    </xf>
    <xf numFmtId="0" fontId="25" fillId="3" borderId="13" xfId="0" applyFont="1" applyFill="1" applyBorder="1" applyAlignment="1">
      <alignment horizontal="lef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3" fillId="4" borderId="3" xfId="0" applyFont="1" applyFill="1" applyBorder="1" applyAlignment="1">
      <alignment horizontal="center"/>
    </xf>
    <xf numFmtId="0" fontId="0" fillId="4" borderId="0" xfId="0" applyFill="1" applyAlignment="1">
      <alignment horizontal="center" vertical="center"/>
    </xf>
    <xf numFmtId="0" fontId="0" fillId="2" borderId="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1" fillId="3" borderId="23" xfId="0" applyFont="1" applyFill="1" applyBorder="1" applyAlignment="1">
      <alignment horizontal="left" wrapText="1"/>
    </xf>
    <xf numFmtId="0" fontId="1" fillId="3" borderId="13" xfId="0" applyFont="1" applyFill="1" applyBorder="1" applyAlignment="1">
      <alignment horizontal="left" wrapText="1"/>
    </xf>
    <xf numFmtId="0" fontId="1" fillId="3" borderId="23" xfId="0" applyFont="1" applyFill="1" applyBorder="1" applyAlignment="1">
      <alignment horizontal="left"/>
    </xf>
    <xf numFmtId="0" fontId="1" fillId="3" borderId="13" xfId="0" applyFont="1" applyFill="1" applyBorder="1" applyAlignment="1">
      <alignment horizontal="left"/>
    </xf>
    <xf numFmtId="0" fontId="25" fillId="2" borderId="21" xfId="0" applyFont="1" applyFill="1" applyBorder="1" applyProtection="1">
      <protection locked="0"/>
    </xf>
    <xf numFmtId="0" fontId="25" fillId="2" borderId="22" xfId="0" applyFont="1" applyFill="1" applyBorder="1" applyProtection="1">
      <protection locked="0"/>
    </xf>
    <xf numFmtId="0" fontId="4" fillId="2" borderId="12"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cellXfs>
  <cellStyles count="4">
    <cellStyle name="Moneda" xfId="3" builtinId="4"/>
    <cellStyle name="Normal" xfId="0" builtinId="0"/>
    <cellStyle name="Normal 2" xfId="1" xr:uid="{C87BB29F-C05F-4856-83D7-50884B29DE5F}"/>
    <cellStyle name="Percentat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ab.ca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525517</xdr:colOff>
      <xdr:row>2</xdr:row>
      <xdr:rowOff>150431</xdr:rowOff>
    </xdr:to>
    <xdr:pic>
      <xdr:nvPicPr>
        <xdr:cNvPr id="4" name="Imatge 3">
          <a:hlinkClick xmlns:r="http://schemas.openxmlformats.org/officeDocument/2006/relationships" r:id="rId1"/>
          <a:extLst>
            <a:ext uri="{FF2B5EF4-FFF2-40B4-BE49-F238E27FC236}">
              <a16:creationId xmlns:a16="http://schemas.microsoft.com/office/drawing/2014/main" id="{1322BFA1-30FC-3B46-E1F4-BCA47BD5B6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525516" cy="62339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nitat Tècnica de Programació Acadèmica" id="{D89B5B56-636E-4C6C-8C93-9553FC568DD0}" userId="Unitat Tècnica de Programació Acadèmic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3-06-19T11:45:36.46" personId="{D89B5B56-636E-4C6C-8C93-9553FC568DD0}" id="{5D33BCA5-C6F3-4D2B-8681-7ED990C12A74}">
    <text xml:space="preserve">Este formulario tiene por objetivo facilitar la renovación abreviada de una nueva edición de estudios propios en la UAB. Se piden datos genéricos del estudio sin entrar en el contenido del plan de estudios. Para modificar asignaturas, contenidos, metodología, evaluación u otros puntos relativos al estudio que no figuren en este formulario, será necesario hacerlo con el formulario completo de la memoria académica. En este caso, los tiempos de tramitación se pueden alargar hasta los 6 meses, por lo que le pedimos que contacte con la Unidad Técnica de Programación Académica ep.propostes.formacio@uab.cat para valorar plazos en cada caso. </text>
  </threadedComment>
  <threadedComment ref="A5" dT="2023-06-09T19:17:13.03" personId="{D89B5B56-636E-4C6C-8C93-9553FC568DD0}" id="{A84A02E2-2426-418B-8D1B-C71CFB8FC288}">
    <text xml:space="preserve">-Máster de Formación Permanente, 60, 90 o 120 ECTS 
-Diploma de Especialización, entre 30 y 59 ECTS 
-Diploma de Experto, entre 15 y 29 ECTS 
-Cursos de Especialización dirigidos a personas tituladas, hasta 14 ECTS 
-Cursos de Especialización dirigidos a personas no tituladas, hasta 30 ECTS </text>
  </threadedComment>
  <threadedComment ref="A6" dT="2023-06-19T11:49:33.08" personId="{D89B5B56-636E-4C6C-8C93-9553FC568DD0}" id="{A41DC0E5-F278-49AC-87EF-D70A86C1679C}">
    <text xml:space="preserve">Sólo se pide el estudio "madre". Si hay estudios contenidos rellene los datos en la segunda pestaña de este documento. </text>
  </threadedComment>
  <threadedComment ref="A8" dT="2023-06-09T19:14:13.27" personId="{D89B5B56-636E-4C6C-8C93-9553FC568DD0}" id="{0F45D97D-B701-48D8-9636-622EDA3E5D9C}">
    <text xml:space="preserve">El curso académico en estudios de formación propia comienza el 1 de septiembre y termina el 31 de julio </text>
  </threadedComment>
  <threadedComment ref="A9" dT="2023-06-09T19:15:13.46" personId="{D89B5B56-636E-4C6C-8C93-9553FC568DD0}" id="{82E85441-73D8-4A18-B75E-CF32E53EF2AA}">
    <text xml:space="preserve">·Presencial: Cuando en el 100% de la docencia el profesorado y el alumnado interactúan en el mismo espacio físico. ·Híbrido: Cuando la docencia virtual del estudio sea entre el 40 y el 60% ·Virtual: Cuando la docencia virtual del estudio sea entre el 80 y 100% </text>
  </threadedComment>
  <threadedComment ref="A10" dT="2023-06-09T19:18:30.88" personId="{D89B5B56-636E-4C6C-8C93-9553FC568DD0}" id="{9114128F-3F40-48F8-A596-5CCE4D748BFE}">
    <text xml:space="preserve">-Máster de Formación Permanente, 60, 90 o 120 ECTS 
-Diploma de Especialización, entre 30 y 59 ECTS 
-Diploma de Experto, entre 15 y 29 ECTS 
-Cursos de Especialización dirigidos a personas graduadas, hasta 14 ECTS 
-Cursos de Especialización dirigidos a personas no tituladas, hasta 30 ECTS 
</text>
  </threadedComment>
  <threadedComment ref="A11" dT="2023-06-09T19:20:32.58" personId="{D89B5B56-636E-4C6C-8C93-9553FC568DD0}" id="{A72347ED-2582-487D-86EC-4DB4753A6D11}">
    <text xml:space="preserve">Indique el nombre de la Facultad / Departamento / Instituto UAB / Escuela Adscrita / Otros Centros de Investigación que así lo tengan reconocido por la UAB. </text>
  </threadedComment>
  <threadedComment ref="A15" dT="2023-06-09T19:21:13.54" personId="{D89B5B56-636E-4C6C-8C93-9553FC568DD0}" id="{78014203-22BC-4050-92E0-9394C96292D8}">
    <text xml:space="preserve">
Profesorado permanente de la UAB (o Escuelas Adscritas en su caso) para estudios Máster de Formación Permanente y Diplomas. El profesorado no permanente podrá dirigir Cursos de Especialización y codirigir estudios de MFP (siempre que tenga el título de Doctor) y Diplomas. </text>
  </threadedComment>
  <threadedComment ref="A16" dT="2023-06-09T19:21:37.81" personId="{D89B5B56-636E-4C6C-8C93-9553FC568DD0}" id="{A5FC1E0C-E1A4-4457-BC8A-8164C78D1465}">
    <text xml:space="preserve">Puede haber también una codirección externa a la UAB, que no tendrá perfiles propios de las aplicaciones UAB y deberá que ser doctor/a en caso de estudios de MFP </text>
  </threadedComment>
  <threadedComment ref="H22" dT="2023-06-09T18:26:38.06" personId="{D89B5B56-636E-4C6C-8C93-9553FC568DD0}" id="{BA899F5D-CB6B-4C5E-80CA-F6C75BE09B1C}">
    <text>Solo para estudios de MFP, la fecha puede ser hasta 6 meses a contar desde la fecha de fin del estudio</text>
  </threadedComment>
  <threadedComment ref="A26" dT="2023-06-12T06:10:47.03" personId="{D89B5B56-636E-4C6C-8C93-9553FC568DD0}" id="{C7CDD9FC-84EF-4467-BE9C-0B824D556934}">
    <text xml:space="preserve">Según normativa, para garantizar la viabilidad económica del programa, 15 días antes del inicio de las clases deben haber formalizado la matrícula el número mínimo de estudiantes que marca la propuesta económica. </text>
  </threadedComment>
  <threadedComment ref="A28" dT="2023-06-09T19:26:36.69" personId="{D89B5B56-636E-4C6C-8C93-9553FC568DD0}" id="{41C80763-367B-411F-B7A1-9D12C197A4A8}">
    <text xml:space="preserve">Los precios mínimos por crédito aprobados por el Consejo Social son: 66 euros por estudios de Máster de Formación Permanente, 56 euros por Diplomas de Especialización y Experto y 26 euros para Cursos de Especialización </text>
  </threadedComment>
  <threadedComment ref="C28" dT="2023-06-09T19:25:58.90" personId="{D89B5B56-636E-4C6C-8C93-9553FC568DD0}" id="{BC94438C-8F02-43C2-9121-D1F1FB68931A}">
    <text xml:space="preserve">
No rellene este campo, el cálculo es automático en función del precio del estudio y los créditos señalados </text>
  </threadedComment>
  <threadedComment ref="A30" dT="2023-06-12T06:11:22.45" personId="{D89B5B56-636E-4C6C-8C93-9553FC568DD0}" id="{8BE88D34-BE52-45ED-BB6B-243762B8FE5F}">
    <text xml:space="preserve">Si estima oportuno que este programa formativo tenga un pago fraccionado, indique el porcentaje del primer y segundo plazo (este segundo pago será dos meses después de haber comenzado el estudio) </text>
  </threadedComment>
  <threadedComment ref="A32" dT="2023-06-09T18:40:01.62" personId="{D89B5B56-636E-4C6C-8C93-9553FC568DD0}" id="{24761F80-AF73-4E33-9840-618E63C42568}">
    <text>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ext>
  </threadedComment>
  <threadedComment ref="B32" dT="2023-06-09T18:40:01.62" personId="{D89B5B56-636E-4C6C-8C93-9553FC568DD0}" id="{D4D1853B-97F0-4F5F-8081-354E2779374E}">
    <text>El preu per crèdit no podrà ser inferior (tret de la bonificació per Alumni UAB) al preu mínim per crèdit que marca el Consell Social</text>
  </threadedComment>
  <threadedComment ref="A38" dT="2023-06-12T06:12:28.87" personId="{D89B5B56-636E-4C6C-8C93-9553FC568DD0}" id="{DD5010C4-FE8D-4E1F-AE21-C69F2D8522DD}">
    <text xml:space="preserve">Si el estudio tiene un convenio asociado, debe verificar que esté vigente o si es necesario tramitar la renovación </text>
  </threadedComment>
  <threadedComment ref="A42" dT="2023-06-09T20:51:54.11" personId="{D89B5B56-636E-4C6C-8C93-9553FC568DD0}" id="{05BFF7BE-CB89-4B7A-848C-F6C433D0463E}">
    <text xml:space="preserve">Por ejemplo, un estudio a medida dirigido a un determinado colectivo u otras circunstancias que así lo soliciten </text>
  </threadedComment>
  <threadedComment ref="A45" dT="2023-06-19T12:05:50.68" personId="{D89B5B56-636E-4C6C-8C93-9553FC568DD0}" id="{AE4A222A-8BDC-41FB-8874-2796270F739F}">
    <text xml:space="preserve">Para concretar algún punto de este documento que necesite aclaraciones (por ejemplo, si no se llega al mínimo de profesorado UAB o doctor, en caso de estudio de MFP) </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3-06-09T20:52:54.22" personId="{D89B5B56-636E-4C6C-8C93-9553FC568DD0}" id="{1EB4531B-E7EF-40D0-BC37-F3224E97F7A5}">
    <text xml:space="preserve">No rellene este campo, los datos los copia de la pestaña "datos del estudio" </text>
  </threadedComment>
  <threadedComment ref="A5" dT="2023-06-09T20:53:07.36" personId="{D89B5B56-636E-4C6C-8C93-9553FC568DD0}" id="{EA55B368-3503-4A84-95DE-8CBFCCF3308C}">
    <text xml:space="preserve">No rellene este campo, los datos los copia de la pestaña "datos del estudio"
</text>
  </threadedComment>
  <threadedComment ref="A6" dT="2023-06-09T20:53:22.97" personId="{D89B5B56-636E-4C6C-8C93-9553FC568DD0}" id="{A314E0BB-2C62-4935-B72D-8A49A5CED24A}">
    <text>No rellene este campo, los datos los copia de la pestaña "datos del estudio"</text>
  </threadedComment>
  <threadedComment ref="A10" dT="2023-06-09T20:53:42.14" personId="{D89B5B56-636E-4C6C-8C93-9553FC568DD0}" id="{F134F2AC-62AD-4B1C-8B53-152A5209A9C0}">
    <text xml:space="preserve">Elija uno dentro del desplegable de la celda </text>
  </threadedComment>
  <threadedComment ref="A11" dT="2023-06-09T20:53:58.01" personId="{D89B5B56-636E-4C6C-8C93-9553FC568DD0}" id="{2A53CDD2-1305-4BEC-85B4-349D751FB416}">
    <text xml:space="preserve">Fecha de inicio de la docencia </text>
  </threadedComment>
  <threadedComment ref="C11" dT="2023-06-09T20:54:17.15" personId="{D89B5B56-636E-4C6C-8C93-9553FC568DD0}" id="{93473410-8FED-43C2-93A3-B82B6762134F}">
    <text xml:space="preserve">Fecha de fin (hecha la docencia-tutorías-evaluación-revisión. Se puede cerrar el acta) </text>
  </threadedComment>
  <threadedComment ref="H14" dT="2023-06-09T20:56:47.39" personId="{D89B5B56-636E-4C6C-8C93-9553FC568DD0}" id="{4F456E45-8FBA-4A10-B8C1-E10032BC36E2}">
    <text xml:space="preserve">Las asignaturas que imparten docencia virtual, para el cálculo del reconocimiento en horas de la docencia, se aplica la siguiente fórmula: número de créditos impartidos x 25 x 0,25. </text>
  </threadedComment>
  <threadedComment ref="A24" dT="2023-06-09T20:53:42.14" personId="{D89B5B56-636E-4C6C-8C93-9553FC568DD0}" id="{8B8DE700-BA2C-4637-B6AE-B35E5FEEFFAF}">
    <text xml:space="preserve">Elija uno dentro del desplegable de la celda </text>
  </threadedComment>
  <threadedComment ref="A25" dT="2023-06-09T20:53:58.01" personId="{D89B5B56-636E-4C6C-8C93-9553FC568DD0}" id="{D0BB70F7-EEDC-4E57-A25D-7736173D8213}">
    <text xml:space="preserve">Fecha de inicio de la docencia </text>
  </threadedComment>
  <threadedComment ref="C25" dT="2023-06-09T20:54:17.15" personId="{D89B5B56-636E-4C6C-8C93-9553FC568DD0}" id="{39FF8857-5F3F-41EF-9BAB-2D44997B449A}">
    <text xml:space="preserve">Fecha de fin (hecha la docencia-tutorías-evaluación-revisión. Se puede cerrar el acta) </text>
  </threadedComment>
  <threadedComment ref="H28" dT="2023-06-09T20:56:47.39" personId="{D89B5B56-636E-4C6C-8C93-9553FC568DD0}" id="{023F5192-D4C6-40EB-97B2-7F7B7A9ACF3E}">
    <text xml:space="preserve">Las asignaturas que imparten docencia virtual, para el cálculo del reconocimiento en horas de la docencia, se aplica la siguiente fórmula: número de créditos impartidos x 25 x 0,25. </text>
  </threadedComment>
  <threadedComment ref="A38" dT="2023-06-09T20:53:42.14" personId="{D89B5B56-636E-4C6C-8C93-9553FC568DD0}" id="{BBC35319-BB0A-42C4-8629-EB8569131E41}">
    <text xml:space="preserve">Elija uno dentro del desplegable de la celda </text>
  </threadedComment>
  <threadedComment ref="A39" dT="2023-06-09T20:53:58.01" personId="{D89B5B56-636E-4C6C-8C93-9553FC568DD0}" id="{597DC8F2-7E23-4CA5-B10F-BAB5222230CA}">
    <text xml:space="preserve">Fecha de inicio de la docencia </text>
  </threadedComment>
  <threadedComment ref="C39" dT="2023-06-09T20:54:17.15" personId="{D89B5B56-636E-4C6C-8C93-9553FC568DD0}" id="{8DE67293-CC3A-461E-9301-0F0CBDE112E8}">
    <text xml:space="preserve">Fecha de fin (hecha la docencia-tutorías-evaluación-revisión. Se puede cerrar el acta) </text>
  </threadedComment>
  <threadedComment ref="H42" dT="2023-06-09T20:56:47.39" personId="{D89B5B56-636E-4C6C-8C93-9553FC568DD0}" id="{FAF3911D-1012-4544-AAE0-FA11DB72F647}">
    <text xml:space="preserve">Las asignaturas que imparten docencia virtual, para el cálculo del reconocimiento en horas de la docencia, se aplica la siguiente fórmula: número de créditos impartidos x 25 x 0,25. </text>
  </threadedComment>
  <threadedComment ref="A52" dT="2023-06-09T20:53:42.14" personId="{D89B5B56-636E-4C6C-8C93-9553FC568DD0}" id="{5EDD6E20-7BD1-448D-9476-E6D1AC249BA9}">
    <text xml:space="preserve">Elija uno dentro del desplegable de la celda </text>
  </threadedComment>
  <threadedComment ref="A53" dT="2023-06-09T20:53:58.01" personId="{D89B5B56-636E-4C6C-8C93-9553FC568DD0}" id="{5C5251C2-3709-4D19-BA98-396CBECC3CA7}">
    <text xml:space="preserve">Fecha de inicio de la docencia </text>
  </threadedComment>
  <threadedComment ref="C53" dT="2023-06-09T20:54:17.15" personId="{D89B5B56-636E-4C6C-8C93-9553FC568DD0}" id="{288C095A-414A-4D77-9454-7C4CB92214F7}">
    <text xml:space="preserve">Fecha de fin (hecha la docencia-tutorías-evaluación-revisión. Se puede cerrar el acta) </text>
  </threadedComment>
  <threadedComment ref="H56" dT="2023-06-09T20:56:47.39" personId="{D89B5B56-636E-4C6C-8C93-9553FC568DD0}" id="{392FBDCC-A94F-47B7-8B1D-D1AD20BC1DC3}">
    <text xml:space="preserve">Las asignaturas que imparten docencia virtual, para el cálculo del reconocimiento en horas de la docencia, se aplica la siguiente fórmula: número de créditos impartidos x 25 x 0,25. </text>
  </threadedComment>
  <threadedComment ref="A66" dT="2023-06-09T20:53:42.14" personId="{D89B5B56-636E-4C6C-8C93-9553FC568DD0}" id="{0806DCD6-947A-4CA0-8919-D6AF3B1F63B8}">
    <text xml:space="preserve">Elija uno dentro del desplegable de la celda </text>
  </threadedComment>
  <threadedComment ref="A67" dT="2023-06-09T20:53:58.01" personId="{D89B5B56-636E-4C6C-8C93-9553FC568DD0}" id="{EC89D83A-3362-4221-8BBC-6766E1DB7D92}">
    <text xml:space="preserve">Fecha de inicio de la docencia </text>
  </threadedComment>
  <threadedComment ref="C67" dT="2023-06-09T20:54:17.15" personId="{D89B5B56-636E-4C6C-8C93-9553FC568DD0}" id="{452791A3-7BC1-4456-9202-FDED8F7F971B}">
    <text xml:space="preserve">Fecha de fin (hecha la docencia-tutorías-evaluación-revisión. Se puede cerrar el acta) </text>
  </threadedComment>
  <threadedComment ref="H70" dT="2023-06-09T20:56:47.39" personId="{D89B5B56-636E-4C6C-8C93-9553FC568DD0}" id="{C9492731-ED7D-4237-AADE-0FCFD17109A0}">
    <text xml:space="preserve">Las asignaturas que imparten docencia virtual, para el cálculo del reconocimiento en horas de la docencia, se aplica la siguiente fórmula: número de créditos impartidos x 25 x 0,25. </text>
  </threadedComment>
  <threadedComment ref="A80" dT="2023-06-09T20:53:42.14" personId="{D89B5B56-636E-4C6C-8C93-9553FC568DD0}" id="{4799FC04-70B5-4E9A-BE66-D29877F93A56}">
    <text xml:space="preserve">Elija uno dentro del desplegable de la celda </text>
  </threadedComment>
  <threadedComment ref="A81" dT="2023-06-09T20:53:58.01" personId="{D89B5B56-636E-4C6C-8C93-9553FC568DD0}" id="{F3E33BAC-C177-483A-8CA4-48CDD1A508DE}">
    <text xml:space="preserve">Fecha de inicio de la docencia </text>
  </threadedComment>
  <threadedComment ref="C81" dT="2023-06-09T20:54:17.15" personId="{D89B5B56-636E-4C6C-8C93-9553FC568DD0}" id="{0247C2EF-55E8-4578-A8F5-2FB4601673A3}">
    <text xml:space="preserve">Fecha de fin (hecha la docencia-tutorías-evaluación-revisión. Se puede cerrar el acta) </text>
  </threadedComment>
  <threadedComment ref="H84" dT="2023-06-09T20:56:47.39" personId="{D89B5B56-636E-4C6C-8C93-9553FC568DD0}" id="{CA9AC763-C4A0-458A-9478-080D37C2C70A}">
    <text xml:space="preserve">Las asignaturas que imparten docencia virtual, para el cálculo del reconocimiento en horas de la docencia, se aplica la siguiente fórmula: número de créditos impartidos x 25 x 0,25. </text>
  </threadedComment>
  <threadedComment ref="A94" dT="2023-06-09T20:53:42.14" personId="{D89B5B56-636E-4C6C-8C93-9553FC568DD0}" id="{3D17F96F-F80D-46F5-99BB-EF3C9881DB73}">
    <text xml:space="preserve">Elija uno dentro del desplegable de la celda </text>
  </threadedComment>
  <threadedComment ref="A95" dT="2023-06-09T20:53:58.01" personId="{D89B5B56-636E-4C6C-8C93-9553FC568DD0}" id="{1EE7E275-58A4-472E-A3AC-EBD8B094F49B}">
    <text xml:space="preserve">Fecha de inicio de la docencia </text>
  </threadedComment>
  <threadedComment ref="C95" dT="2023-06-09T20:54:17.15" personId="{D89B5B56-636E-4C6C-8C93-9553FC568DD0}" id="{12E5F0B3-A54A-42A2-B645-3F268D670CF2}">
    <text xml:space="preserve">Fecha de fin (hecha la docencia-tutorías-evaluación-revisión. Se puede cerrar el acta) </text>
  </threadedComment>
  <threadedComment ref="H98" dT="2023-06-09T20:56:47.39" personId="{D89B5B56-636E-4C6C-8C93-9553FC568DD0}" id="{63999E5B-E98F-4E02-A873-43B9A9E09DF6}">
    <text xml:space="preserve">Las asignaturas que imparten docencia virtual, para el cálculo del reconocimiento en horas de la docencia, se aplica la siguiente fórmula: número de créditos impartidos x 25 x 0,25. </text>
  </threadedComment>
  <threadedComment ref="A108" dT="2023-06-09T20:53:42.14" personId="{D89B5B56-636E-4C6C-8C93-9553FC568DD0}" id="{70E0E57C-CC79-4181-9957-04D279781F8A}">
    <text xml:space="preserve">Elija uno dentro del desplegable de la celda </text>
  </threadedComment>
  <threadedComment ref="A109" dT="2023-06-09T20:53:58.01" personId="{D89B5B56-636E-4C6C-8C93-9553FC568DD0}" id="{15EAC08E-5B07-42D6-92F1-C926FE580735}">
    <text xml:space="preserve">Fecha de inicio de la docencia </text>
  </threadedComment>
  <threadedComment ref="C109" dT="2023-06-09T20:54:17.15" personId="{D89B5B56-636E-4C6C-8C93-9553FC568DD0}" id="{0D794C0C-1E02-40A8-9CE7-B8B36C71F58F}">
    <text xml:space="preserve">Fecha de fin (hecha la docencia-tutorías-evaluación-revisión. Se puede cerrar el acta) </text>
  </threadedComment>
  <threadedComment ref="H112" dT="2023-06-09T20:56:47.39" personId="{D89B5B56-636E-4C6C-8C93-9553FC568DD0}" id="{119D1D31-BA8C-4A94-8B53-5D6569FC2B32}">
    <text xml:space="preserve">Las asignaturas que imparten docencia virtual, para el cálculo del reconocimiento en horas de la docencia, se aplica la siguiente fórmula: número de créditos impartidos x 25 x 0,25. </text>
  </threadedComment>
  <threadedComment ref="A122" dT="2023-06-09T20:53:42.14" personId="{D89B5B56-636E-4C6C-8C93-9553FC568DD0}" id="{2222928D-6ED0-492D-88E2-0EC0122C3235}">
    <text xml:space="preserve">Elija uno dentro del desplegable de la celda </text>
  </threadedComment>
  <threadedComment ref="A123" dT="2023-06-09T20:53:58.01" personId="{D89B5B56-636E-4C6C-8C93-9553FC568DD0}" id="{B6CF1995-A8E9-4C96-BB43-82161A25B82C}">
    <text xml:space="preserve">Fecha de inicio de la docencia </text>
  </threadedComment>
  <threadedComment ref="C123" dT="2023-06-09T20:54:17.15" personId="{D89B5B56-636E-4C6C-8C93-9553FC568DD0}" id="{F51FC7DE-99BC-45BE-8AF1-AE2CA306EC08}">
    <text xml:space="preserve">Fecha de fin (hecha la docencia-tutorías-evaluación-revisión. Se puede cerrar el acta) </text>
  </threadedComment>
  <threadedComment ref="H126" dT="2023-06-09T20:56:47.39" personId="{D89B5B56-636E-4C6C-8C93-9553FC568DD0}" id="{1C69B37A-1648-402E-8313-4704B3C35115}">
    <text xml:space="preserve">Las asignaturas que imparten docencia virtual, para el cálculo del reconocimiento en horas de la docencia, se aplica la siguiente fórmula: número de créditos impartidos x 25 x 0,25. </text>
  </threadedComment>
  <threadedComment ref="A136" dT="2023-06-09T20:53:42.14" personId="{D89B5B56-636E-4C6C-8C93-9553FC568DD0}" id="{116F3BE4-21F0-49A2-9745-676E3F91F354}">
    <text xml:space="preserve">Elija uno dentro del desplegable de la celda </text>
  </threadedComment>
  <threadedComment ref="A137" dT="2023-06-09T20:53:58.01" personId="{D89B5B56-636E-4C6C-8C93-9553FC568DD0}" id="{50F0B408-6B45-4028-A327-48DBF99EAAF6}">
    <text xml:space="preserve">Fecha de inicio de la docencia </text>
  </threadedComment>
  <threadedComment ref="C137" dT="2023-06-09T20:54:17.15" personId="{D89B5B56-636E-4C6C-8C93-9553FC568DD0}" id="{D8B379A1-5CE9-47AD-963D-2E032197BC41}">
    <text xml:space="preserve">Fecha de fin (hecha la docencia-tutorías-evaluación-revisión. Se puede cerrar el acta) </text>
  </threadedComment>
  <threadedComment ref="H140" dT="2023-06-09T20:56:47.39" personId="{D89B5B56-636E-4C6C-8C93-9553FC568DD0}" id="{CBFB5F07-AF34-426D-B971-3C66E0031814}">
    <text xml:space="preserve">Las asignaturas que imparten docencia virtual, para el cálculo del reconocimiento en horas de la docencia, se aplica la siguiente fórmula: número de créditos impartidos x 25 x 0,25. </text>
  </threadedComment>
  <threadedComment ref="A151" dT="2023-06-09T20:53:42.14" personId="{D89B5B56-636E-4C6C-8C93-9553FC568DD0}" id="{C6DBE607-72BE-4325-8E13-FCB70B5BE34B}">
    <text xml:space="preserve">Elija uno dentro del desplegable de la celda </text>
  </threadedComment>
  <threadedComment ref="A152" dT="2023-06-09T20:53:58.01" personId="{D89B5B56-636E-4C6C-8C93-9553FC568DD0}" id="{F2FD7908-6BCB-44B2-A09F-99BE9B63EC28}">
    <text xml:space="preserve">Fecha de inicio de la docencia </text>
  </threadedComment>
  <threadedComment ref="C152" dT="2023-06-09T20:54:17.15" personId="{D89B5B56-636E-4C6C-8C93-9553FC568DD0}" id="{E22F1A2F-3FF1-40AD-A548-1212B4B47F09}">
    <text xml:space="preserve">Fecha de fin (hecha la docencia-tutorías-evaluación-revisión. Se puede cerrar el acta) </text>
  </threadedComment>
  <threadedComment ref="H155" dT="2023-06-09T20:56:47.39" personId="{D89B5B56-636E-4C6C-8C93-9553FC568DD0}" id="{79B7D221-28E0-4A6A-BB4E-789F4EE7F445}">
    <text xml:space="preserve">Las asignaturas que imparten docencia virtual, para el cálculo del reconocimiento en horas de la docencia, se aplica la siguiente fórmula: número de créditos impartidos x 25 x 0,25. </text>
  </threadedComment>
  <threadedComment ref="A166" dT="2023-06-09T20:53:42.14" personId="{D89B5B56-636E-4C6C-8C93-9553FC568DD0}" id="{6342C411-8D38-4B7E-87D0-C0626380FCD1}">
    <text xml:space="preserve">Elija uno dentro del desplegable de la celda </text>
  </threadedComment>
  <threadedComment ref="A167" dT="2023-06-09T20:53:58.01" personId="{D89B5B56-636E-4C6C-8C93-9553FC568DD0}" id="{8451CC6B-EF4C-4AAF-9CED-6CB09E0F4FAD}">
    <text xml:space="preserve">Fecha de inicio de la docencia </text>
  </threadedComment>
  <threadedComment ref="C167" dT="2023-06-09T20:54:17.15" personId="{D89B5B56-636E-4C6C-8C93-9553FC568DD0}" id="{5E4B2650-76ED-4586-9AB7-1F85E0745D08}">
    <text xml:space="preserve">Fecha de fin (hecha la docencia-tutorías-evaluación-revisión. Se puede cerrar el acta) </text>
  </threadedComment>
  <threadedComment ref="H170" dT="2023-06-09T20:56:47.39" personId="{D89B5B56-636E-4C6C-8C93-9553FC568DD0}" id="{010740A0-8D65-48FD-ABC1-318BC018D438}">
    <text xml:space="preserve">Las asignaturas que imparten docencia virtual, para el cálculo del reconocimiento en horas de la docencia, se aplica la siguiente fórmula: número de créditos impartidos x 25 x 0,25. </text>
  </threadedComment>
  <threadedComment ref="A181" dT="2023-06-09T20:53:42.14" personId="{D89B5B56-636E-4C6C-8C93-9553FC568DD0}" id="{E9B04AEB-8127-402B-B9D6-42C262E5FD97}">
    <text xml:space="preserve">Elija uno dentro del desplegable de la celda </text>
  </threadedComment>
  <threadedComment ref="A182" dT="2023-06-09T20:53:58.01" personId="{D89B5B56-636E-4C6C-8C93-9553FC568DD0}" id="{307FD91C-43D3-4A68-909A-04A2EBFA430F}">
    <text xml:space="preserve">Fecha de inicio de la docencia </text>
  </threadedComment>
  <threadedComment ref="C182" dT="2023-06-09T20:54:17.15" personId="{D89B5B56-636E-4C6C-8C93-9553FC568DD0}" id="{96D0692C-1C3C-46EE-A107-0B2DC6FE2127}">
    <text xml:space="preserve">Fecha de fin (hecha la docencia-tutorías-evaluación-revisión. Se puede cerrar el acta) </text>
  </threadedComment>
  <threadedComment ref="H185" dT="2023-06-09T20:56:47.39" personId="{D89B5B56-636E-4C6C-8C93-9553FC568DD0}" id="{DE3A476E-7322-4D9E-9426-3626F8B38715}">
    <text xml:space="preserve">Las asignaturas que imparten docencia virtual, para el cálculo del reconocimiento en horas de la docencia, se aplica la siguiente fórmula: número de créditos impartidos x 25 x 0,25. </text>
  </threadedComment>
  <threadedComment ref="A196" dT="2023-06-09T20:53:42.14" personId="{D89B5B56-636E-4C6C-8C93-9553FC568DD0}" id="{ECFE6BD0-20C4-4A0B-967B-A99CAB186738}">
    <text xml:space="preserve">Elija uno dentro del desplegable de la celda </text>
  </threadedComment>
  <threadedComment ref="A197" dT="2023-06-09T20:53:58.01" personId="{D89B5B56-636E-4C6C-8C93-9553FC568DD0}" id="{553945C1-87E6-4972-B2D5-6023733490A9}">
    <text xml:space="preserve">Fecha de inicio de la docencia </text>
  </threadedComment>
  <threadedComment ref="C197" dT="2023-06-09T20:54:17.15" personId="{D89B5B56-636E-4C6C-8C93-9553FC568DD0}" id="{8218CD9D-DA3D-4F3B-966E-A819498E64CD}">
    <text xml:space="preserve">Fecha de fin (hecha la docencia-tutorías-evaluación-revisión. Se puede cerrar el acta) </text>
  </threadedComment>
  <threadedComment ref="H200" dT="2023-06-09T20:56:47.39" personId="{D89B5B56-636E-4C6C-8C93-9553FC568DD0}" id="{F66AF7B8-AAF6-4FE2-A859-6A9D03C080AA}">
    <text xml:space="preserve">Las asignaturas que imparten docencia virtual, para el cálculo del reconocimiento en horas de la docencia, se aplica la siguiente fórmula: número de créditos impartidos x 25 x 0,25. </text>
  </threadedComment>
  <threadedComment ref="A211" dT="2023-06-09T20:53:42.14" personId="{D89B5B56-636E-4C6C-8C93-9553FC568DD0}" id="{EEE26042-C699-4C51-8E64-933D943AEFC3}">
    <text xml:space="preserve">Elija uno dentro del desplegable de la celda </text>
  </threadedComment>
  <threadedComment ref="A212" dT="2023-06-09T20:53:58.01" personId="{D89B5B56-636E-4C6C-8C93-9553FC568DD0}" id="{9F6DCDF1-6E64-400C-892F-6D30C3EC083A}">
    <text xml:space="preserve">Fecha de inicio de la docencia </text>
  </threadedComment>
  <threadedComment ref="C212" dT="2023-06-09T20:54:17.15" personId="{D89B5B56-636E-4C6C-8C93-9553FC568DD0}" id="{EE578426-CAF0-4092-8B27-B2D0C1ED4350}">
    <text xml:space="preserve">Fecha de fin (hecha la docencia-tutorías-evaluación-revisión. Se puede cerrar el acta) </text>
  </threadedComment>
  <threadedComment ref="H215" dT="2023-06-09T20:56:47.39" personId="{D89B5B56-636E-4C6C-8C93-9553FC568DD0}" id="{24906637-9B58-45EA-8F1D-77CB482BFBA4}">
    <text xml:space="preserve">Las asignaturas que imparten docencia virtual, para el cálculo del reconocimiento en horas de la docencia, se aplica la siguiente fórmula: número de créditos impartidos x 25 x 0,25. </text>
  </threadedComment>
  <threadedComment ref="A231" dT="2023-06-09T21:53:16.38" personId="{D89B5B56-636E-4C6C-8C93-9553FC568DD0}" id="{B5BEC97E-5873-43F5-A29C-A92BA90E6393}">
    <text>Un mínimo del 30% en MFP y Diplomas y de un 20% en Cursos</text>
  </threadedComment>
  <threadedComment ref="A233" dT="2023-06-09T21:52:07.19" personId="{D89B5B56-636E-4C6C-8C93-9553FC568DD0}" id="{4CB7B5D0-A0EE-4DF4-8C9F-9E8C0F758140}">
    <text>Es estudios virtuales el % está entre el 90 y el 100%. En estudios híbridos entre el 60 y el 40%</text>
  </threadedComment>
  <threadedComment ref="A234" dT="2023-06-09T21:51:15.76" personId="{D89B5B56-636E-4C6C-8C93-9553FC568DD0}" id="{5C9FCAC9-800D-4C6F-BA5C-A71A5A053511}">
    <text>En estudios de MFP el % mínimo es del 50%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ADEA6-DAD0-4D9A-9DD6-228230E4A003}">
  <sheetPr>
    <pageSetUpPr fitToPage="1"/>
  </sheetPr>
  <dimension ref="A1:P109"/>
  <sheetViews>
    <sheetView tabSelected="1" zoomScale="145" zoomScaleNormal="145" workbookViewId="0">
      <selection activeCell="B5" sqref="B5:C5"/>
    </sheetView>
  </sheetViews>
  <sheetFormatPr defaultColWidth="11.5703125" defaultRowHeight="15" x14ac:dyDescent="0.25"/>
  <cols>
    <col min="1" max="1" width="31.140625" customWidth="1"/>
    <col min="2" max="2" width="14.42578125" customWidth="1"/>
    <col min="3" max="3" width="20.5703125" customWidth="1"/>
    <col min="6" max="6" width="14.42578125" customWidth="1"/>
    <col min="7" max="7" width="13.5703125" customWidth="1"/>
    <col min="9" max="9" width="16.42578125" customWidth="1"/>
    <col min="12" max="17" width="11.5703125" customWidth="1"/>
  </cols>
  <sheetData>
    <row r="1" spans="1:11" ht="22.7" customHeight="1" x14ac:dyDescent="0.25">
      <c r="A1" s="78" t="s">
        <v>0</v>
      </c>
      <c r="B1" s="78"/>
      <c r="C1" s="80" t="s">
        <v>31</v>
      </c>
      <c r="D1" s="78"/>
      <c r="E1" s="78"/>
      <c r="F1" s="78"/>
      <c r="G1" s="78"/>
      <c r="H1" s="78"/>
      <c r="I1" s="78"/>
      <c r="J1" s="78"/>
      <c r="K1" s="78"/>
    </row>
    <row r="2" spans="1:11" x14ac:dyDescent="0.25">
      <c r="A2" s="79" t="s">
        <v>0</v>
      </c>
      <c r="B2" s="79"/>
      <c r="C2" s="79" t="s">
        <v>0</v>
      </c>
      <c r="D2" s="148" t="s">
        <v>32</v>
      </c>
      <c r="E2" s="148"/>
      <c r="F2" s="79"/>
      <c r="G2" s="79"/>
      <c r="H2" s="79"/>
      <c r="I2" s="79"/>
      <c r="J2" s="79"/>
      <c r="K2" s="79"/>
    </row>
    <row r="3" spans="1:11" x14ac:dyDescent="0.25">
      <c r="A3" s="15"/>
      <c r="B3" s="15"/>
      <c r="C3" s="15"/>
      <c r="D3" s="15"/>
      <c r="E3" s="15"/>
      <c r="F3" s="15"/>
      <c r="G3" s="15"/>
      <c r="H3" s="15"/>
      <c r="I3" s="15"/>
      <c r="J3" s="15"/>
    </row>
    <row r="4" spans="1:11" x14ac:dyDescent="0.25">
      <c r="A4" s="15"/>
      <c r="B4" s="15"/>
      <c r="C4" s="15"/>
      <c r="D4" s="81"/>
      <c r="E4" s="15"/>
      <c r="F4" s="15"/>
      <c r="G4" s="15"/>
      <c r="H4" s="15"/>
      <c r="I4" s="15"/>
      <c r="J4" s="15"/>
    </row>
    <row r="5" spans="1:11" x14ac:dyDescent="0.25">
      <c r="A5" s="35" t="s">
        <v>147</v>
      </c>
      <c r="B5" s="157" t="s">
        <v>112</v>
      </c>
      <c r="C5" s="158"/>
      <c r="D5" s="2"/>
      <c r="E5" s="2"/>
      <c r="F5" s="2"/>
      <c r="G5" s="2"/>
      <c r="H5" s="2"/>
      <c r="I5" s="2"/>
      <c r="J5" s="2"/>
    </row>
    <row r="6" spans="1:11" x14ac:dyDescent="0.25">
      <c r="A6" s="35" t="s">
        <v>148</v>
      </c>
      <c r="B6" s="149"/>
      <c r="C6" s="149"/>
      <c r="D6" s="149"/>
      <c r="E6" s="149"/>
      <c r="F6" s="149"/>
      <c r="G6" s="149"/>
      <c r="H6" s="149"/>
      <c r="I6" s="149"/>
      <c r="J6" s="149"/>
      <c r="K6" s="150"/>
    </row>
    <row r="7" spans="1:11" x14ac:dyDescent="0.25">
      <c r="A7" s="35" t="s">
        <v>149</v>
      </c>
      <c r="B7" s="85"/>
      <c r="C7" s="2"/>
      <c r="D7" s="2"/>
      <c r="E7" s="2"/>
      <c r="F7" s="2"/>
      <c r="G7" s="2"/>
      <c r="H7" s="2"/>
      <c r="I7" s="2"/>
      <c r="J7" s="2"/>
    </row>
    <row r="8" spans="1:11" x14ac:dyDescent="0.25">
      <c r="A8" s="35" t="s">
        <v>35</v>
      </c>
      <c r="B8" s="66" t="s">
        <v>112</v>
      </c>
      <c r="C8" s="2"/>
      <c r="D8" s="2"/>
      <c r="E8" s="2"/>
      <c r="F8" s="2"/>
      <c r="G8" s="2"/>
      <c r="H8" s="2"/>
      <c r="I8" s="2"/>
      <c r="J8" s="2"/>
    </row>
    <row r="9" spans="1:11" x14ac:dyDescent="0.25">
      <c r="A9" s="35" t="s">
        <v>36</v>
      </c>
      <c r="B9" s="107" t="s">
        <v>112</v>
      </c>
      <c r="C9" s="2"/>
      <c r="D9" s="2"/>
      <c r="E9" s="2"/>
      <c r="F9" s="2"/>
      <c r="G9" s="2"/>
      <c r="H9" s="2"/>
      <c r="I9" s="2"/>
      <c r="J9" s="2"/>
    </row>
    <row r="10" spans="1:11" x14ac:dyDescent="0.25">
      <c r="A10" s="36" t="s">
        <v>37</v>
      </c>
      <c r="B10" s="86" t="s">
        <v>0</v>
      </c>
    </row>
    <row r="11" spans="1:11" x14ac:dyDescent="0.25">
      <c r="A11" s="35" t="s">
        <v>38</v>
      </c>
      <c r="B11" s="149" t="s">
        <v>0</v>
      </c>
      <c r="C11" s="149"/>
      <c r="D11" s="149"/>
      <c r="E11" s="149"/>
      <c r="F11" s="149"/>
      <c r="G11" s="149"/>
      <c r="H11" s="149"/>
      <c r="I11" s="150"/>
    </row>
    <row r="13" spans="1:11" ht="43.35" customHeight="1" x14ac:dyDescent="0.25">
      <c r="A13" s="151" t="s">
        <v>39</v>
      </c>
      <c r="B13" s="152"/>
      <c r="C13" s="152"/>
      <c r="D13" s="152"/>
      <c r="E13" s="152"/>
      <c r="F13" s="152"/>
      <c r="G13" s="152"/>
      <c r="H13" s="152"/>
      <c r="I13" s="153"/>
    </row>
    <row r="14" spans="1:11" ht="27" customHeight="1" x14ac:dyDescent="0.25">
      <c r="A14" s="37" t="s">
        <v>150</v>
      </c>
      <c r="B14" s="42" t="s">
        <v>40</v>
      </c>
      <c r="C14" s="42" t="s">
        <v>151</v>
      </c>
      <c r="D14" s="159" t="s">
        <v>41</v>
      </c>
      <c r="E14" s="159"/>
      <c r="F14" s="159"/>
      <c r="G14" s="159" t="s">
        <v>42</v>
      </c>
      <c r="H14" s="159"/>
      <c r="I14" s="43" t="s">
        <v>43</v>
      </c>
      <c r="J14" s="16"/>
    </row>
    <row r="15" spans="1:11" ht="24" customHeight="1" x14ac:dyDescent="0.25">
      <c r="A15" s="108"/>
      <c r="B15" s="109" t="s">
        <v>112</v>
      </c>
      <c r="C15" s="109" t="s">
        <v>112</v>
      </c>
      <c r="D15" s="160" t="s">
        <v>0</v>
      </c>
      <c r="E15" s="160"/>
      <c r="F15" s="160"/>
      <c r="G15" s="160" t="s">
        <v>0</v>
      </c>
      <c r="H15" s="160"/>
      <c r="I15" s="110" t="s">
        <v>0</v>
      </c>
      <c r="J15" s="16"/>
    </row>
    <row r="16" spans="1:11" ht="21" customHeight="1" x14ac:dyDescent="0.25">
      <c r="A16" s="111"/>
      <c r="B16" s="112" t="s">
        <v>112</v>
      </c>
      <c r="C16" s="112" t="s">
        <v>112</v>
      </c>
      <c r="D16" s="161" t="s">
        <v>0</v>
      </c>
      <c r="E16" s="161"/>
      <c r="F16" s="161"/>
      <c r="G16" s="161" t="s">
        <v>0</v>
      </c>
      <c r="H16" s="161"/>
      <c r="I16" s="113" t="s">
        <v>0</v>
      </c>
    </row>
    <row r="18" spans="1:11" ht="28.7" customHeight="1" x14ac:dyDescent="0.25">
      <c r="A18" s="154" t="s">
        <v>44</v>
      </c>
      <c r="B18" s="155"/>
      <c r="C18" s="155"/>
      <c r="D18" s="155"/>
      <c r="E18" s="156"/>
      <c r="F18" s="162" t="s">
        <v>45</v>
      </c>
      <c r="G18" s="163"/>
      <c r="H18" s="163"/>
      <c r="I18" s="163"/>
      <c r="J18" s="163"/>
      <c r="K18" s="164"/>
    </row>
    <row r="19" spans="1:11" ht="23.25" customHeight="1" x14ac:dyDescent="0.25">
      <c r="A19" s="65" t="s">
        <v>150</v>
      </c>
      <c r="B19" s="203" t="s">
        <v>42</v>
      </c>
      <c r="C19" s="204"/>
      <c r="D19" s="177" t="s">
        <v>43</v>
      </c>
      <c r="E19" s="178"/>
      <c r="F19" s="200" t="s">
        <v>150</v>
      </c>
      <c r="G19" s="194"/>
      <c r="H19" s="194" t="s">
        <v>42</v>
      </c>
      <c r="I19" s="194"/>
      <c r="J19" s="194" t="s">
        <v>43</v>
      </c>
      <c r="K19" s="195"/>
    </row>
    <row r="20" spans="1:11" ht="22.7" customHeight="1" x14ac:dyDescent="0.25">
      <c r="A20" s="111" t="s">
        <v>0</v>
      </c>
      <c r="B20" s="181" t="s">
        <v>0</v>
      </c>
      <c r="C20" s="205"/>
      <c r="D20" s="181" t="s">
        <v>0</v>
      </c>
      <c r="E20" s="182"/>
      <c r="F20" s="201" t="s">
        <v>0</v>
      </c>
      <c r="G20" s="161"/>
      <c r="H20" s="161" t="s">
        <v>0</v>
      </c>
      <c r="I20" s="161"/>
      <c r="J20" s="161" t="s">
        <v>0</v>
      </c>
      <c r="K20" s="202"/>
    </row>
    <row r="22" spans="1:11" x14ac:dyDescent="0.25">
      <c r="A22" s="192" t="s">
        <v>46</v>
      </c>
      <c r="B22" s="193"/>
      <c r="C22" s="67" t="s">
        <v>47</v>
      </c>
      <c r="D22" s="114"/>
      <c r="E22" s="67" t="s">
        <v>48</v>
      </c>
      <c r="F22" s="67"/>
      <c r="G22" s="114"/>
      <c r="H22" s="206" t="s">
        <v>49</v>
      </c>
      <c r="I22" s="186"/>
      <c r="J22" s="207"/>
      <c r="K22" s="115"/>
    </row>
    <row r="23" spans="1:11" x14ac:dyDescent="0.25">
      <c r="A23" s="185" t="s">
        <v>50</v>
      </c>
      <c r="B23" s="186"/>
      <c r="C23" s="186"/>
      <c r="D23" s="187" t="s">
        <v>0</v>
      </c>
      <c r="E23" s="188"/>
      <c r="F23" s="188"/>
      <c r="G23" s="188"/>
      <c r="H23" s="188"/>
      <c r="I23" s="188"/>
      <c r="J23" s="188"/>
      <c r="K23" s="189"/>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35" t="s">
        <v>141</v>
      </c>
      <c r="B26" s="116" t="s">
        <v>0</v>
      </c>
      <c r="C26" s="186" t="s">
        <v>142</v>
      </c>
      <c r="D26" s="186"/>
      <c r="E26" s="116" t="s">
        <v>0</v>
      </c>
      <c r="F26" s="2"/>
      <c r="G26" s="2"/>
      <c r="H26" s="2"/>
      <c r="I26" s="2"/>
      <c r="J26" s="2"/>
      <c r="K26" s="2"/>
    </row>
    <row r="27" spans="1:11" x14ac:dyDescent="0.25">
      <c r="A27" s="41"/>
      <c r="B27" s="40"/>
      <c r="C27" s="41"/>
      <c r="D27" s="41"/>
      <c r="E27" s="40"/>
      <c r="F27" s="2"/>
      <c r="G27" s="2" t="s">
        <v>0</v>
      </c>
      <c r="H27" s="2"/>
      <c r="I27" s="2"/>
      <c r="J27" s="2"/>
      <c r="K27" s="2"/>
    </row>
    <row r="28" spans="1:11" x14ac:dyDescent="0.25">
      <c r="A28" s="35" t="s">
        <v>56</v>
      </c>
      <c r="B28" s="117"/>
      <c r="C28" s="186" t="s">
        <v>57</v>
      </c>
      <c r="D28" s="186"/>
      <c r="E28" s="118" t="e">
        <f>B28/B10</f>
        <v>#VALUE!</v>
      </c>
      <c r="F28" s="2"/>
      <c r="G28" s="2"/>
      <c r="H28" s="2"/>
      <c r="I28" s="2"/>
      <c r="J28" s="2"/>
      <c r="K28" s="2"/>
    </row>
    <row r="29" spans="1:11" x14ac:dyDescent="0.25">
      <c r="A29" s="2"/>
      <c r="B29" s="25"/>
      <c r="C29" s="2"/>
      <c r="D29" s="2"/>
      <c r="E29" s="25"/>
      <c r="F29" s="2"/>
      <c r="G29" s="2"/>
      <c r="H29" s="2"/>
      <c r="I29" s="2"/>
      <c r="J29" s="2"/>
      <c r="K29" s="2"/>
    </row>
    <row r="30" spans="1:11" x14ac:dyDescent="0.25">
      <c r="A30" s="35" t="s">
        <v>58</v>
      </c>
      <c r="B30" s="190" t="s">
        <v>112</v>
      </c>
      <c r="C30" s="191"/>
      <c r="D30" s="2"/>
      <c r="E30" s="2"/>
      <c r="F30" s="2"/>
      <c r="G30" s="2"/>
      <c r="H30" s="2"/>
      <c r="I30" s="2"/>
      <c r="J30" s="2"/>
      <c r="K30" s="2"/>
    </row>
    <row r="31" spans="1:11" x14ac:dyDescent="0.25">
      <c r="A31" s="2"/>
      <c r="B31" s="2"/>
      <c r="C31" s="2"/>
      <c r="D31" s="2"/>
      <c r="E31" s="2"/>
      <c r="F31" s="2"/>
      <c r="G31" s="2"/>
      <c r="H31" s="2"/>
      <c r="I31" s="2"/>
      <c r="J31" s="2"/>
      <c r="K31" s="2"/>
    </row>
    <row r="32" spans="1:11" s="16" customFormat="1" x14ac:dyDescent="0.25">
      <c r="A32" s="119" t="s">
        <v>162</v>
      </c>
      <c r="B32" s="179" t="s">
        <v>163</v>
      </c>
      <c r="C32" s="179"/>
      <c r="D32" s="120" t="s">
        <v>59</v>
      </c>
      <c r="E32" s="120"/>
      <c r="F32" s="120"/>
      <c r="G32" s="198" t="s">
        <v>0</v>
      </c>
      <c r="H32" s="198"/>
      <c r="I32" s="198"/>
      <c r="J32" s="198"/>
      <c r="K32" s="199"/>
    </row>
    <row r="33" spans="1:11" s="16" customFormat="1" x14ac:dyDescent="0.25">
      <c r="A33" s="121"/>
      <c r="B33" s="180" t="e">
        <f>A33/B$10</f>
        <v>#VALUE!</v>
      </c>
      <c r="C33" s="180"/>
      <c r="D33" s="196"/>
      <c r="E33" s="196"/>
      <c r="F33" s="196"/>
      <c r="G33" s="196"/>
      <c r="H33" s="196"/>
      <c r="I33" s="196"/>
      <c r="J33" s="196"/>
      <c r="K33" s="197"/>
    </row>
    <row r="34" spans="1:11" s="16" customFormat="1" x14ac:dyDescent="0.25">
      <c r="A34" s="121"/>
      <c r="B34" s="180" t="e">
        <f>A34/B$10</f>
        <v>#VALUE!</v>
      </c>
      <c r="C34" s="180"/>
      <c r="D34" s="196"/>
      <c r="E34" s="196"/>
      <c r="F34" s="196"/>
      <c r="G34" s="196"/>
      <c r="H34" s="196"/>
      <c r="I34" s="196"/>
      <c r="J34" s="196"/>
      <c r="K34" s="197"/>
    </row>
    <row r="35" spans="1:11" s="16" customFormat="1" ht="14.45" customHeight="1" x14ac:dyDescent="0.25">
      <c r="A35" s="121"/>
      <c r="B35" s="180" t="e">
        <f>A35/B$10</f>
        <v>#VALUE!</v>
      </c>
      <c r="C35" s="180"/>
      <c r="D35" s="196"/>
      <c r="E35" s="196"/>
      <c r="F35" s="196"/>
      <c r="G35" s="196"/>
      <c r="H35" s="196"/>
      <c r="I35" s="196"/>
      <c r="J35" s="196"/>
      <c r="K35" s="197"/>
    </row>
    <row r="36" spans="1:11" s="16" customFormat="1" x14ac:dyDescent="0.25">
      <c r="A36" s="122" t="s">
        <v>156</v>
      </c>
      <c r="B36" s="123"/>
      <c r="C36" s="123"/>
      <c r="D36" s="123"/>
      <c r="E36" s="123"/>
      <c r="F36" s="123"/>
      <c r="G36" s="123"/>
      <c r="H36" s="123"/>
      <c r="I36" s="123"/>
      <c r="J36" s="123"/>
      <c r="K36" s="123"/>
    </row>
    <row r="37" spans="1:11" x14ac:dyDescent="0.25">
      <c r="A37" s="18" t="s">
        <v>0</v>
      </c>
      <c r="B37" s="2"/>
      <c r="C37" s="2"/>
      <c r="D37" s="2"/>
      <c r="E37" s="2"/>
      <c r="F37" s="2"/>
      <c r="G37" s="2"/>
      <c r="H37" s="2"/>
      <c r="I37" s="2"/>
      <c r="J37" s="2"/>
      <c r="K37" s="2"/>
    </row>
    <row r="38" spans="1:11" x14ac:dyDescent="0.25">
      <c r="A38" s="36" t="s">
        <v>139</v>
      </c>
      <c r="B38" s="96"/>
      <c r="C38" s="96"/>
      <c r="D38" s="96"/>
      <c r="E38" s="96"/>
      <c r="F38" s="97"/>
      <c r="G38" s="2"/>
      <c r="H38" s="2"/>
      <c r="I38" s="2"/>
      <c r="J38" s="2"/>
      <c r="K38" s="2"/>
    </row>
    <row r="39" spans="1:11" x14ac:dyDescent="0.25">
      <c r="A39" s="39" t="s">
        <v>62</v>
      </c>
      <c r="B39" s="184"/>
      <c r="C39" s="184"/>
      <c r="D39" s="184"/>
      <c r="E39" s="184"/>
      <c r="F39" s="182"/>
      <c r="G39" s="2"/>
      <c r="H39" s="2"/>
      <c r="I39" s="2"/>
      <c r="J39" s="2"/>
      <c r="K39" s="2"/>
    </row>
    <row r="40" spans="1:11" x14ac:dyDescent="0.25">
      <c r="A40" s="2"/>
      <c r="B40" s="2"/>
      <c r="C40" s="2"/>
      <c r="D40" s="2"/>
      <c r="E40" s="2"/>
      <c r="F40" s="2"/>
      <c r="G40" s="2"/>
      <c r="H40" s="2"/>
      <c r="I40" s="2"/>
      <c r="J40" s="2"/>
      <c r="K40" s="2"/>
    </row>
    <row r="41" spans="1:11" x14ac:dyDescent="0.25">
      <c r="A41" s="36" t="s">
        <v>60</v>
      </c>
      <c r="B41" s="96"/>
      <c r="C41" s="96"/>
      <c r="D41" s="96"/>
      <c r="E41" s="96"/>
      <c r="F41" s="97"/>
      <c r="G41" s="2"/>
      <c r="H41" s="2"/>
      <c r="I41" s="2"/>
      <c r="J41" s="2"/>
      <c r="K41" s="2"/>
    </row>
    <row r="42" spans="1:11" x14ac:dyDescent="0.25">
      <c r="A42" s="174" t="s">
        <v>61</v>
      </c>
      <c r="B42" s="175"/>
      <c r="C42" s="175"/>
      <c r="D42" s="175"/>
      <c r="E42" s="175"/>
      <c r="F42" s="176"/>
      <c r="G42" s="2"/>
      <c r="H42" s="2"/>
      <c r="I42" s="2"/>
      <c r="J42" s="2"/>
      <c r="K42" s="2"/>
    </row>
    <row r="43" spans="1:11" x14ac:dyDescent="0.25">
      <c r="A43" s="183" t="s">
        <v>0</v>
      </c>
      <c r="B43" s="184"/>
      <c r="C43" s="184"/>
      <c r="D43" s="184"/>
      <c r="E43" s="184"/>
      <c r="F43" s="182"/>
      <c r="G43" s="2"/>
      <c r="H43" s="2"/>
      <c r="I43" s="2"/>
      <c r="J43" s="2"/>
      <c r="K43" s="2"/>
    </row>
    <row r="44" spans="1:11" x14ac:dyDescent="0.25">
      <c r="A44" s="2"/>
      <c r="B44" s="2"/>
      <c r="C44" s="2"/>
      <c r="D44" s="2"/>
      <c r="E44" s="2"/>
      <c r="F44" s="2"/>
      <c r="G44" s="2"/>
      <c r="H44" s="2"/>
      <c r="I44" s="2"/>
      <c r="J44" s="2"/>
      <c r="K44" s="2"/>
    </row>
    <row r="45" spans="1:11" x14ac:dyDescent="0.25">
      <c r="A45" s="87" t="s">
        <v>63</v>
      </c>
      <c r="B45" s="87"/>
      <c r="C45" s="87"/>
      <c r="D45" s="87"/>
      <c r="E45" s="87"/>
      <c r="F45" s="87"/>
      <c r="G45" s="2"/>
      <c r="H45" s="2"/>
      <c r="I45" s="2"/>
      <c r="J45" s="2"/>
      <c r="K45" s="2"/>
    </row>
    <row r="46" spans="1:11" x14ac:dyDescent="0.25">
      <c r="A46" s="165" t="s">
        <v>157</v>
      </c>
      <c r="B46" s="166"/>
      <c r="C46" s="166"/>
      <c r="D46" s="166"/>
      <c r="E46" s="166"/>
      <c r="F46" s="167"/>
      <c r="G46" s="2"/>
      <c r="H46" s="2"/>
      <c r="I46" s="2"/>
      <c r="J46" s="2"/>
      <c r="K46" s="2"/>
    </row>
    <row r="47" spans="1:11" x14ac:dyDescent="0.25">
      <c r="A47" s="168"/>
      <c r="B47" s="169"/>
      <c r="C47" s="169"/>
      <c r="D47" s="169"/>
      <c r="E47" s="169"/>
      <c r="F47" s="170"/>
      <c r="G47" s="2"/>
      <c r="H47" s="2"/>
      <c r="I47" s="2"/>
      <c r="J47" s="2"/>
      <c r="K47" s="2"/>
    </row>
    <row r="48" spans="1:11" x14ac:dyDescent="0.25">
      <c r="A48" s="168"/>
      <c r="B48" s="169"/>
      <c r="C48" s="169"/>
      <c r="D48" s="169"/>
      <c r="E48" s="169"/>
      <c r="F48" s="170"/>
      <c r="G48" s="2"/>
      <c r="H48" s="2"/>
      <c r="I48" s="2"/>
      <c r="J48" s="2"/>
      <c r="K48" s="2"/>
    </row>
    <row r="49" spans="1:11" x14ac:dyDescent="0.25">
      <c r="A49" s="168"/>
      <c r="B49" s="169"/>
      <c r="C49" s="169"/>
      <c r="D49" s="169"/>
      <c r="E49" s="169"/>
      <c r="F49" s="170"/>
      <c r="G49" s="2"/>
      <c r="H49" s="2"/>
      <c r="I49" s="2"/>
      <c r="J49" s="2"/>
      <c r="K49" s="2"/>
    </row>
    <row r="50" spans="1:11" x14ac:dyDescent="0.25">
      <c r="A50" s="168"/>
      <c r="B50" s="169"/>
      <c r="C50" s="169"/>
      <c r="D50" s="169"/>
      <c r="E50" s="169"/>
      <c r="F50" s="170"/>
      <c r="G50" s="2"/>
      <c r="H50" s="2"/>
      <c r="I50" s="2"/>
      <c r="J50" s="2"/>
      <c r="K50" s="2"/>
    </row>
    <row r="51" spans="1:11" x14ac:dyDescent="0.25">
      <c r="A51" s="168"/>
      <c r="B51" s="169"/>
      <c r="C51" s="169"/>
      <c r="D51" s="169"/>
      <c r="E51" s="169"/>
      <c r="F51" s="170"/>
      <c r="G51" s="2"/>
      <c r="H51" s="2"/>
      <c r="I51" s="2"/>
      <c r="J51" s="2"/>
      <c r="K51" s="2"/>
    </row>
    <row r="52" spans="1:11" x14ac:dyDescent="0.25">
      <c r="A52" s="168"/>
      <c r="B52" s="169"/>
      <c r="C52" s="169"/>
      <c r="D52" s="169"/>
      <c r="E52" s="169"/>
      <c r="F52" s="170"/>
      <c r="G52" s="2"/>
      <c r="H52" s="2"/>
      <c r="I52" s="2"/>
      <c r="J52" s="2"/>
      <c r="K52" s="2"/>
    </row>
    <row r="53" spans="1:11" x14ac:dyDescent="0.25">
      <c r="A53" s="168"/>
      <c r="B53" s="169"/>
      <c r="C53" s="169"/>
      <c r="D53" s="169"/>
      <c r="E53" s="169"/>
      <c r="F53" s="170"/>
    </row>
    <row r="54" spans="1:11" x14ac:dyDescent="0.25">
      <c r="A54" s="168"/>
      <c r="B54" s="169"/>
      <c r="C54" s="169"/>
      <c r="D54" s="169"/>
      <c r="E54" s="169"/>
      <c r="F54" s="170"/>
    </row>
    <row r="55" spans="1:11" x14ac:dyDescent="0.25">
      <c r="A55" s="168"/>
      <c r="B55" s="169"/>
      <c r="C55" s="169"/>
      <c r="D55" s="169"/>
      <c r="E55" s="169"/>
      <c r="F55" s="170"/>
    </row>
    <row r="56" spans="1:11" x14ac:dyDescent="0.25">
      <c r="A56" s="168"/>
      <c r="B56" s="169"/>
      <c r="C56" s="169"/>
      <c r="D56" s="169"/>
      <c r="E56" s="169"/>
      <c r="F56" s="170"/>
    </row>
    <row r="57" spans="1:11" x14ac:dyDescent="0.25">
      <c r="A57" s="171"/>
      <c r="B57" s="172"/>
      <c r="C57" s="172"/>
      <c r="D57" s="172"/>
      <c r="E57" s="172"/>
      <c r="F57" s="173"/>
    </row>
    <row r="87" spans="13:16" x14ac:dyDescent="0.25">
      <c r="M87" t="s">
        <v>112</v>
      </c>
      <c r="P87" t="s">
        <v>112</v>
      </c>
    </row>
    <row r="88" spans="13:16" x14ac:dyDescent="0.25">
      <c r="M88" t="s">
        <v>136</v>
      </c>
      <c r="P88" t="s">
        <v>21</v>
      </c>
    </row>
    <row r="89" spans="13:16" x14ac:dyDescent="0.25">
      <c r="M89" t="s">
        <v>137</v>
      </c>
      <c r="P89" t="s">
        <v>22</v>
      </c>
    </row>
    <row r="90" spans="13:16" x14ac:dyDescent="0.25">
      <c r="M90" t="s">
        <v>138</v>
      </c>
      <c r="P90" t="s">
        <v>23</v>
      </c>
    </row>
    <row r="91" spans="13:16" x14ac:dyDescent="0.25">
      <c r="P91" t="s">
        <v>24</v>
      </c>
    </row>
    <row r="92" spans="13:16" x14ac:dyDescent="0.25">
      <c r="P92" t="s">
        <v>25</v>
      </c>
    </row>
    <row r="93" spans="13:16" x14ac:dyDescent="0.25">
      <c r="P93" t="s">
        <v>26</v>
      </c>
    </row>
    <row r="94" spans="13:16" x14ac:dyDescent="0.25">
      <c r="P94" t="s">
        <v>27</v>
      </c>
    </row>
    <row r="95" spans="13:16" x14ac:dyDescent="0.25">
      <c r="M95" t="s">
        <v>112</v>
      </c>
    </row>
    <row r="96" spans="13:16" x14ac:dyDescent="0.25">
      <c r="M96" t="s">
        <v>123</v>
      </c>
    </row>
    <row r="97" spans="13:13" x14ac:dyDescent="0.25">
      <c r="M97" t="s">
        <v>124</v>
      </c>
    </row>
    <row r="98" spans="13:13" x14ac:dyDescent="0.25">
      <c r="M98" t="s">
        <v>143</v>
      </c>
    </row>
    <row r="100" spans="13:13" x14ac:dyDescent="0.25">
      <c r="M100" t="s">
        <v>112</v>
      </c>
    </row>
    <row r="101" spans="13:13" x14ac:dyDescent="0.25">
      <c r="M101" t="s">
        <v>130</v>
      </c>
    </row>
    <row r="102" spans="13:13" x14ac:dyDescent="0.25">
      <c r="M102" t="s">
        <v>152</v>
      </c>
    </row>
    <row r="103" spans="13:13" x14ac:dyDescent="0.25">
      <c r="M103" t="s">
        <v>153</v>
      </c>
    </row>
    <row r="104" spans="13:13" x14ac:dyDescent="0.25">
      <c r="M104" t="s">
        <v>20</v>
      </c>
    </row>
    <row r="105" spans="13:13" x14ac:dyDescent="0.25">
      <c r="M105" t="s">
        <v>132</v>
      </c>
    </row>
    <row r="106" spans="13:13" x14ac:dyDescent="0.25">
      <c r="M106" t="s">
        <v>154</v>
      </c>
    </row>
    <row r="107" spans="13:13" x14ac:dyDescent="0.25">
      <c r="M107" t="s">
        <v>134</v>
      </c>
    </row>
    <row r="108" spans="13:13" x14ac:dyDescent="0.25">
      <c r="M108" t="s">
        <v>135</v>
      </c>
    </row>
    <row r="109" spans="13:13" x14ac:dyDescent="0.25">
      <c r="M109" t="s">
        <v>155</v>
      </c>
    </row>
  </sheetData>
  <sheetProtection algorithmName="SHA-512" hashValue="WQNCdlf4VW0Jz+c7pfOmrc2Aq3uBMV5jKmplszB1iLkdNuDss/5wG49n5jofrwjQ3s+igTtQBnteR+XNBmbDRg==" saltValue="trdVkL4mJD9r+rgFwJHySQ==" spinCount="100000" sheet="1" insertRows="0"/>
  <mergeCells count="42">
    <mergeCell ref="D35:K35"/>
    <mergeCell ref="G32:K32"/>
    <mergeCell ref="B33:C33"/>
    <mergeCell ref="F19:G19"/>
    <mergeCell ref="F20:G20"/>
    <mergeCell ref="J20:K20"/>
    <mergeCell ref="D33:K33"/>
    <mergeCell ref="B34:C34"/>
    <mergeCell ref="D34:K34"/>
    <mergeCell ref="B19:C19"/>
    <mergeCell ref="B20:C20"/>
    <mergeCell ref="H22:J22"/>
    <mergeCell ref="H20:I20"/>
    <mergeCell ref="A46:F57"/>
    <mergeCell ref="A42:F42"/>
    <mergeCell ref="D19:E19"/>
    <mergeCell ref="B32:C32"/>
    <mergeCell ref="B35:C35"/>
    <mergeCell ref="D20:E20"/>
    <mergeCell ref="A43:F43"/>
    <mergeCell ref="B39:F39"/>
    <mergeCell ref="A23:C23"/>
    <mergeCell ref="D23:K23"/>
    <mergeCell ref="B30:C30"/>
    <mergeCell ref="C26:D26"/>
    <mergeCell ref="C28:D28"/>
    <mergeCell ref="A22:B22"/>
    <mergeCell ref="H19:I19"/>
    <mergeCell ref="J19:K19"/>
    <mergeCell ref="D2:E2"/>
    <mergeCell ref="B11:I11"/>
    <mergeCell ref="A13:I13"/>
    <mergeCell ref="A18:E18"/>
    <mergeCell ref="B5:C5"/>
    <mergeCell ref="B6:K6"/>
    <mergeCell ref="G14:H14"/>
    <mergeCell ref="G15:H15"/>
    <mergeCell ref="G16:H16"/>
    <mergeCell ref="D14:F14"/>
    <mergeCell ref="D16:F16"/>
    <mergeCell ref="D15:F15"/>
    <mergeCell ref="F18:K18"/>
  </mergeCells>
  <dataValidations count="4">
    <dataValidation type="list" allowBlank="1" showInputMessage="1" showErrorMessage="1" sqref="B30" xr:uid="{37BD0906-40CB-4D9C-BBD1-E739EAAB0EFD}">
      <formula1>$M$87:$M$90</formula1>
    </dataValidation>
    <dataValidation type="list" allowBlank="1" showInputMessage="1" showErrorMessage="1" sqref="B8" xr:uid="{5B2DEB81-8AE6-48E2-B512-7311A0E97D95}">
      <formula1>$P$87:$P$94</formula1>
    </dataValidation>
    <dataValidation type="list" allowBlank="1" showInputMessage="1" showErrorMessage="1" sqref="C16" xr:uid="{750E7427-B75C-44D7-B10C-21E6D81F3700}">
      <formula1>$M$100:$M$109</formula1>
    </dataValidation>
    <dataValidation type="list" allowBlank="1" showInputMessage="1" showErrorMessage="1" sqref="C15" xr:uid="{F845CE14-1B4E-4A8E-A6B9-19F2A54779DC}">
      <formula1>$M$100:$M$108</formula1>
    </dataValidation>
  </dataValidations>
  <pageMargins left="0.70866141732283472" right="0.70866141732283472" top="0.74803149606299213" bottom="0.74803149606299213" header="0.31496062992125984" footer="0.31496062992125984"/>
  <pageSetup paperSize="9" scale="78" fitToHeight="3"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1A74DCE-0481-4162-A198-6D8388C8569D}">
          <x14:formula1>
            <xm:f>Profesorado!$M$389:$T$389</xm:f>
          </x14:formula1>
          <xm:sqref>B5:C5</xm:sqref>
        </x14:dataValidation>
        <x14:dataValidation type="list" allowBlank="1" showInputMessage="1" showErrorMessage="1" xr:uid="{381EC98D-5799-4EA9-8FB9-2C1BF56D8544}">
          <x14:formula1>
            <xm:f>Profesorado!$M$388:$P$388</xm:f>
          </x14:formula1>
          <xm:sqref>B15:B16</xm:sqref>
        </x14:dataValidation>
        <x14:dataValidation type="list" allowBlank="1" showInputMessage="1" showErrorMessage="1" xr:uid="{7FB3ABE5-44BF-4D8C-B4EE-47AB0D015D01}">
          <x14:formula1>
            <xm:f>Profesorado!$M$385:$P$385</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BC708-981B-4823-A20F-ACE2C4351F84}">
  <sheetPr>
    <pageSetUpPr fitToPage="1"/>
  </sheetPr>
  <dimension ref="A1:O50"/>
  <sheetViews>
    <sheetView zoomScale="145" zoomScaleNormal="145" workbookViewId="0">
      <selection sqref="A1:I28"/>
    </sheetView>
  </sheetViews>
  <sheetFormatPr defaultColWidth="11.5703125" defaultRowHeight="15" x14ac:dyDescent="0.25"/>
  <cols>
    <col min="1" max="1" width="31.140625" customWidth="1"/>
    <col min="2" max="2" width="13.5703125" customWidth="1"/>
    <col min="3" max="3" width="21.140625" customWidth="1"/>
    <col min="6" max="6" width="14.42578125" customWidth="1"/>
    <col min="7" max="7" width="13.5703125" customWidth="1"/>
    <col min="9" max="9" width="16.42578125" customWidth="1"/>
    <col min="10" max="10" width="11.5703125" customWidth="1"/>
    <col min="11" max="15" width="11.5703125" hidden="1" customWidth="1"/>
  </cols>
  <sheetData>
    <row r="1" spans="1:9" ht="22.7" customHeight="1" x14ac:dyDescent="0.25">
      <c r="A1" s="213" t="s">
        <v>31</v>
      </c>
      <c r="B1" s="213"/>
      <c r="C1" s="213"/>
      <c r="D1" s="213"/>
      <c r="E1" s="213"/>
      <c r="F1" s="213"/>
      <c r="G1" s="213"/>
      <c r="H1" s="213"/>
      <c r="I1" s="213"/>
    </row>
    <row r="2" spans="1:9" x14ac:dyDescent="0.25">
      <c r="A2" s="212" t="s">
        <v>146</v>
      </c>
      <c r="B2" s="212"/>
      <c r="C2" s="212"/>
      <c r="D2" s="212"/>
      <c r="E2" s="212"/>
      <c r="F2" s="212"/>
      <c r="G2" s="212"/>
      <c r="H2" s="212"/>
      <c r="I2" s="212"/>
    </row>
    <row r="3" spans="1:9" x14ac:dyDescent="0.25">
      <c r="A3" s="15"/>
      <c r="B3" s="15"/>
      <c r="C3" s="15"/>
      <c r="D3" s="15"/>
      <c r="E3" s="15"/>
      <c r="F3" s="15"/>
      <c r="G3" s="15"/>
      <c r="H3" s="15"/>
      <c r="I3" s="15"/>
    </row>
    <row r="4" spans="1:9" x14ac:dyDescent="0.25">
      <c r="A4" s="106" t="s">
        <v>144</v>
      </c>
      <c r="B4" s="2"/>
      <c r="C4" s="2"/>
      <c r="D4" s="2"/>
      <c r="E4" s="2"/>
      <c r="F4" s="2"/>
      <c r="G4" s="2"/>
      <c r="H4" s="2"/>
      <c r="I4" s="2"/>
    </row>
    <row r="5" spans="1:9" x14ac:dyDescent="0.25">
      <c r="A5" s="99" t="s">
        <v>51</v>
      </c>
      <c r="B5" s="210"/>
      <c r="C5" s="210"/>
      <c r="D5" s="210"/>
      <c r="E5" s="210"/>
      <c r="F5" s="210"/>
      <c r="G5" s="210"/>
      <c r="H5" s="210"/>
      <c r="I5" s="211"/>
    </row>
    <row r="6" spans="1:9" x14ac:dyDescent="0.25">
      <c r="A6" s="38" t="s">
        <v>53</v>
      </c>
      <c r="B6" s="124"/>
      <c r="C6" s="100" t="s">
        <v>54</v>
      </c>
      <c r="D6" s="124"/>
      <c r="E6" s="214" t="s">
        <v>55</v>
      </c>
      <c r="F6" s="214"/>
      <c r="G6" s="124" t="s">
        <v>0</v>
      </c>
      <c r="H6" s="101"/>
      <c r="I6" s="102"/>
    </row>
    <row r="7" spans="1:9" x14ac:dyDescent="0.25">
      <c r="A7" s="38" t="s">
        <v>52</v>
      </c>
      <c r="B7" s="215" t="s">
        <v>112</v>
      </c>
      <c r="C7" s="216"/>
      <c r="D7" s="103"/>
      <c r="E7" s="214" t="s">
        <v>37</v>
      </c>
      <c r="F7" s="214"/>
      <c r="G7" s="124"/>
      <c r="H7" s="101"/>
      <c r="I7" s="102"/>
    </row>
    <row r="8" spans="1:9" x14ac:dyDescent="0.25">
      <c r="A8" s="98" t="s">
        <v>0</v>
      </c>
      <c r="B8" s="208" t="s">
        <v>141</v>
      </c>
      <c r="C8" s="208"/>
      <c r="D8" s="125"/>
      <c r="E8" s="209" t="s">
        <v>142</v>
      </c>
      <c r="F8" s="209"/>
      <c r="G8" s="125"/>
      <c r="H8" s="104"/>
      <c r="I8" s="105"/>
    </row>
    <row r="9" spans="1:9" x14ac:dyDescent="0.25">
      <c r="A9" s="18" t="s">
        <v>145</v>
      </c>
      <c r="B9" s="19"/>
      <c r="C9" s="19"/>
      <c r="D9" s="2"/>
      <c r="E9" s="2"/>
      <c r="F9" s="2"/>
      <c r="G9" s="2"/>
      <c r="H9" s="2"/>
      <c r="I9" s="2"/>
    </row>
    <row r="10" spans="1:9" x14ac:dyDescent="0.25">
      <c r="A10" s="2"/>
      <c r="B10" s="2"/>
      <c r="C10" s="2"/>
      <c r="D10" s="2"/>
      <c r="E10" s="2"/>
      <c r="F10" s="2"/>
      <c r="G10" s="2"/>
      <c r="H10" s="2"/>
      <c r="I10" s="2"/>
    </row>
    <row r="39" spans="11:14" x14ac:dyDescent="0.25">
      <c r="K39" t="s">
        <v>112</v>
      </c>
      <c r="N39" t="s">
        <v>112</v>
      </c>
    </row>
    <row r="40" spans="11:14" x14ac:dyDescent="0.25">
      <c r="K40" t="s">
        <v>136</v>
      </c>
      <c r="N40" t="s">
        <v>21</v>
      </c>
    </row>
    <row r="41" spans="11:14" x14ac:dyDescent="0.25">
      <c r="K41" t="s">
        <v>137</v>
      </c>
      <c r="N41" t="s">
        <v>22</v>
      </c>
    </row>
    <row r="42" spans="11:14" x14ac:dyDescent="0.25">
      <c r="K42" t="s">
        <v>138</v>
      </c>
      <c r="N42" t="s">
        <v>23</v>
      </c>
    </row>
    <row r="43" spans="11:14" x14ac:dyDescent="0.25">
      <c r="N43" t="s">
        <v>24</v>
      </c>
    </row>
    <row r="44" spans="11:14" x14ac:dyDescent="0.25">
      <c r="N44" t="s">
        <v>25</v>
      </c>
    </row>
    <row r="45" spans="11:14" x14ac:dyDescent="0.25">
      <c r="N45" t="s">
        <v>26</v>
      </c>
    </row>
    <row r="46" spans="11:14" x14ac:dyDescent="0.25">
      <c r="N46" t="s">
        <v>27</v>
      </c>
    </row>
    <row r="47" spans="11:14" x14ac:dyDescent="0.25">
      <c r="K47" t="s">
        <v>112</v>
      </c>
    </row>
    <row r="48" spans="11:14" x14ac:dyDescent="0.25">
      <c r="K48" t="s">
        <v>123</v>
      </c>
    </row>
    <row r="49" spans="11:11" x14ac:dyDescent="0.25">
      <c r="K49" t="s">
        <v>124</v>
      </c>
    </row>
    <row r="50" spans="11:11" x14ac:dyDescent="0.25">
      <c r="K50" t="s">
        <v>143</v>
      </c>
    </row>
  </sheetData>
  <sheetProtection insertRows="0"/>
  <mergeCells count="8">
    <mergeCell ref="B8:C8"/>
    <mergeCell ref="E8:F8"/>
    <mergeCell ref="B5:I5"/>
    <mergeCell ref="A2:I2"/>
    <mergeCell ref="A1:I1"/>
    <mergeCell ref="E6:F6"/>
    <mergeCell ref="B7:C7"/>
    <mergeCell ref="E7:F7"/>
  </mergeCells>
  <dataValidations count="1">
    <dataValidation type="list" allowBlank="1" showInputMessage="1" showErrorMessage="1" sqref="B7:C7" xr:uid="{63CFC412-DF72-4950-867E-8EC081EBCBED}">
      <formula1>$K$47:$K$50</formula1>
    </dataValidation>
  </dataValidations>
  <pageMargins left="0.70866141732283472" right="0.70866141732283472" top="0.74803149606299213" bottom="0.74803149606299213" header="0.31496062992125984" footer="0.31496062992125984"/>
  <pageSetup paperSize="9" scale="90" fitToHeight="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529"/>
  <sheetViews>
    <sheetView topLeftCell="B1" zoomScale="145" zoomScaleNormal="145" workbookViewId="0">
      <selection activeCell="F9" sqref="F9:G9"/>
    </sheetView>
  </sheetViews>
  <sheetFormatPr defaultColWidth="9.140625" defaultRowHeight="15" x14ac:dyDescent="0.25"/>
  <cols>
    <col min="1" max="1" width="34.42578125" customWidth="1"/>
    <col min="2" max="2" width="17.85546875" customWidth="1"/>
    <col min="3" max="3" width="13.42578125" customWidth="1"/>
    <col min="4" max="4" width="14" customWidth="1"/>
    <col min="5" max="5" width="14.140625" customWidth="1"/>
    <col min="6" max="6" width="10.5703125" customWidth="1"/>
    <col min="7" max="7" width="11.5703125" customWidth="1"/>
    <col min="8" max="8" width="11" customWidth="1"/>
    <col min="9" max="9" width="16.85546875" customWidth="1"/>
    <col min="10" max="10" width="14.140625" customWidth="1"/>
    <col min="11" max="11" width="13.140625" customWidth="1"/>
    <col min="12" max="12" width="36.85546875" customWidth="1"/>
    <col min="13" max="13" width="9.140625" hidden="1" customWidth="1"/>
    <col min="14" max="14" width="5.85546875" hidden="1" customWidth="1"/>
    <col min="15" max="15" width="9.42578125" hidden="1" customWidth="1"/>
    <col min="16" max="16" width="7.42578125" hidden="1" customWidth="1"/>
    <col min="17" max="17" width="9.140625" hidden="1" customWidth="1"/>
    <col min="18" max="18" width="7.42578125" hidden="1" customWidth="1"/>
    <col min="19" max="52" width="9.140625" hidden="1" customWidth="1"/>
  </cols>
  <sheetData>
    <row r="1" spans="1:12" x14ac:dyDescent="0.25">
      <c r="A1" s="228" t="s">
        <v>64</v>
      </c>
      <c r="B1" s="228"/>
      <c r="C1" s="228"/>
      <c r="D1" s="228"/>
      <c r="E1" s="228"/>
      <c r="F1" s="228"/>
      <c r="G1" s="228"/>
      <c r="H1" s="228"/>
      <c r="I1" s="228"/>
      <c r="J1" s="228"/>
    </row>
    <row r="2" spans="1:12" ht="4.5" customHeight="1" x14ac:dyDescent="0.25"/>
    <row r="3" spans="1:12" ht="4.5" customHeight="1" x14ac:dyDescent="0.25"/>
    <row r="4" spans="1:12" x14ac:dyDescent="0.25">
      <c r="A4" s="76" t="s">
        <v>33</v>
      </c>
      <c r="B4" s="236">
        <f>'Datos Estudio'!B6</f>
        <v>0</v>
      </c>
      <c r="C4" s="236"/>
      <c r="D4" s="236"/>
      <c r="E4" s="236"/>
      <c r="F4" s="236"/>
      <c r="G4" s="236"/>
      <c r="H4" s="236"/>
      <c r="I4" s="236"/>
      <c r="J4" s="237"/>
    </row>
    <row r="5" spans="1:12" x14ac:dyDescent="0.25">
      <c r="A5" s="76" t="s">
        <v>34</v>
      </c>
      <c r="B5" s="127">
        <f>'Datos Estudio'!B7</f>
        <v>0</v>
      </c>
      <c r="C5" s="2"/>
      <c r="D5" s="2"/>
      <c r="E5" s="2"/>
      <c r="F5" s="2"/>
      <c r="G5" s="2"/>
      <c r="H5" s="2"/>
      <c r="I5" s="2"/>
      <c r="J5" s="2"/>
    </row>
    <row r="6" spans="1:12" x14ac:dyDescent="0.25">
      <c r="A6" s="76" t="s">
        <v>65</v>
      </c>
      <c r="B6" s="127" t="str">
        <f>'Datos Estudio'!B10</f>
        <v xml:space="preserve"> </v>
      </c>
      <c r="C6" s="2"/>
      <c r="D6" s="2"/>
      <c r="E6" s="2"/>
      <c r="F6" s="2"/>
      <c r="G6" s="2"/>
      <c r="H6" s="2"/>
      <c r="I6" s="2"/>
      <c r="J6" s="2"/>
    </row>
    <row r="8" spans="1:12" x14ac:dyDescent="0.25">
      <c r="A8" s="77" t="s">
        <v>66</v>
      </c>
      <c r="B8" s="224"/>
      <c r="C8" s="224"/>
      <c r="D8" s="224"/>
      <c r="E8" s="224"/>
      <c r="F8" s="224"/>
      <c r="G8" s="224"/>
      <c r="H8" s="224"/>
      <c r="I8" s="224"/>
      <c r="J8" s="225"/>
    </row>
    <row r="9" spans="1:12" x14ac:dyDescent="0.25">
      <c r="A9" s="44" t="s">
        <v>37</v>
      </c>
      <c r="B9" s="128"/>
      <c r="C9" s="2"/>
      <c r="D9" s="226" t="s">
        <v>164</v>
      </c>
      <c r="E9" s="227"/>
      <c r="F9" s="215" t="s">
        <v>112</v>
      </c>
      <c r="G9" s="216"/>
      <c r="H9" s="23"/>
      <c r="I9" s="23"/>
      <c r="J9" s="24"/>
    </row>
    <row r="10" spans="1:12" x14ac:dyDescent="0.25">
      <c r="A10" s="45" t="s">
        <v>67</v>
      </c>
      <c r="B10" s="128" t="s">
        <v>112</v>
      </c>
      <c r="C10" s="20"/>
      <c r="D10" s="20"/>
      <c r="E10" s="20"/>
      <c r="F10" s="2"/>
      <c r="G10" s="2"/>
      <c r="H10" s="2"/>
      <c r="I10" s="2"/>
      <c r="J10" s="3"/>
    </row>
    <row r="11" spans="1:12" x14ac:dyDescent="0.25">
      <c r="A11" s="92" t="s">
        <v>68</v>
      </c>
      <c r="B11" s="124"/>
      <c r="C11" s="217" t="s">
        <v>69</v>
      </c>
      <c r="D11" s="218"/>
      <c r="E11" s="129"/>
      <c r="F11" s="142"/>
      <c r="G11" s="2"/>
      <c r="H11" s="2"/>
      <c r="I11" s="2"/>
      <c r="J11" s="3"/>
    </row>
    <row r="12" spans="1:12" x14ac:dyDescent="0.25">
      <c r="A12" s="46" t="s">
        <v>70</v>
      </c>
      <c r="B12" s="232" t="s">
        <v>0</v>
      </c>
      <c r="C12" s="233"/>
      <c r="D12" s="20"/>
      <c r="E12" s="20"/>
      <c r="F12" s="20"/>
      <c r="G12" s="20"/>
      <c r="H12" s="20"/>
      <c r="I12" s="20"/>
      <c r="J12" s="21"/>
    </row>
    <row r="13" spans="1:12" x14ac:dyDescent="0.25">
      <c r="A13" s="38" t="s">
        <v>71</v>
      </c>
      <c r="B13" s="126" t="s">
        <v>112</v>
      </c>
      <c r="C13" s="234" t="s">
        <v>79</v>
      </c>
      <c r="D13" s="235"/>
      <c r="E13" s="235"/>
      <c r="F13" s="235"/>
      <c r="G13" s="235"/>
      <c r="H13" s="235"/>
      <c r="I13" s="260"/>
      <c r="J13" s="261"/>
      <c r="L13" t="s">
        <v>0</v>
      </c>
    </row>
    <row r="14" spans="1:12" s="1" customFormat="1" ht="81" customHeight="1" x14ac:dyDescent="0.25">
      <c r="A14" s="93" t="s">
        <v>158</v>
      </c>
      <c r="B14" s="47" t="s">
        <v>72</v>
      </c>
      <c r="C14" s="48" t="s">
        <v>73</v>
      </c>
      <c r="D14" s="48" t="s">
        <v>74</v>
      </c>
      <c r="E14" s="48" t="s">
        <v>75</v>
      </c>
      <c r="F14" s="48" t="s">
        <v>159</v>
      </c>
      <c r="G14" s="48" t="s">
        <v>160</v>
      </c>
      <c r="H14" s="48" t="s">
        <v>140</v>
      </c>
      <c r="I14" s="49" t="s">
        <v>82</v>
      </c>
      <c r="J14" s="94" t="s">
        <v>78</v>
      </c>
    </row>
    <row r="15" spans="1:12" x14ac:dyDescent="0.25">
      <c r="A15" s="130"/>
      <c r="B15" s="131"/>
      <c r="C15" s="131"/>
      <c r="D15" s="131"/>
      <c r="E15" s="132"/>
      <c r="F15" s="132"/>
      <c r="G15" s="132"/>
      <c r="H15" s="132"/>
      <c r="I15" s="133"/>
      <c r="J15" s="134" t="s">
        <v>0</v>
      </c>
    </row>
    <row r="16" spans="1:12" x14ac:dyDescent="0.25">
      <c r="A16" s="130"/>
      <c r="B16" s="131"/>
      <c r="C16" s="131"/>
      <c r="D16" s="131"/>
      <c r="E16" s="132"/>
      <c r="F16" s="132"/>
      <c r="G16" s="132"/>
      <c r="H16" s="132"/>
      <c r="I16" s="133" t="s">
        <v>0</v>
      </c>
      <c r="J16" s="134"/>
    </row>
    <row r="17" spans="1:12" x14ac:dyDescent="0.25">
      <c r="A17" s="130"/>
      <c r="B17" s="131"/>
      <c r="C17" s="131"/>
      <c r="D17" s="131"/>
      <c r="E17" s="132" t="s">
        <v>0</v>
      </c>
      <c r="F17" s="132" t="s">
        <v>0</v>
      </c>
      <c r="G17" s="132" t="s">
        <v>0</v>
      </c>
      <c r="H17" s="132" t="s">
        <v>0</v>
      </c>
      <c r="I17" s="133"/>
      <c r="J17" s="134"/>
    </row>
    <row r="18" spans="1:12" x14ac:dyDescent="0.25">
      <c r="A18" s="130"/>
      <c r="B18" s="131"/>
      <c r="C18" s="131"/>
      <c r="D18" s="131"/>
      <c r="E18" s="132"/>
      <c r="F18" s="132"/>
      <c r="G18" s="132"/>
      <c r="H18" s="132"/>
      <c r="I18" s="133"/>
      <c r="J18" s="134"/>
    </row>
    <row r="19" spans="1:12" x14ac:dyDescent="0.25">
      <c r="A19" s="135" t="s">
        <v>161</v>
      </c>
      <c r="B19" s="131"/>
      <c r="C19" s="131"/>
      <c r="D19" s="131"/>
      <c r="E19" s="132"/>
      <c r="F19" s="132"/>
      <c r="G19" s="132"/>
      <c r="H19" s="132"/>
      <c r="I19" s="133"/>
      <c r="J19" s="136"/>
    </row>
    <row r="20" spans="1:12" s="88" customFormat="1" x14ac:dyDescent="0.25">
      <c r="A20" s="138" t="s">
        <v>80</v>
      </c>
      <c r="B20" s="90">
        <f>SUM(C21:E21)</f>
        <v>0</v>
      </c>
      <c r="C20" s="91"/>
      <c r="D20" s="91"/>
      <c r="E20" s="90">
        <f>SUM(F21:H21)</f>
        <v>0</v>
      </c>
      <c r="F20" s="140">
        <f>SUM(F15:F19)</f>
        <v>0</v>
      </c>
      <c r="G20" s="140">
        <f>SUM(G15:G19)</f>
        <v>0</v>
      </c>
      <c r="H20" s="140">
        <f>SUM(H15:H19)</f>
        <v>0</v>
      </c>
      <c r="I20" s="140"/>
      <c r="J20" s="141" t="s">
        <v>0</v>
      </c>
    </row>
    <row r="21" spans="1:12" s="143" customFormat="1" x14ac:dyDescent="0.25">
      <c r="B21" s="144">
        <f>IF(B13="Virtual",B9,0)</f>
        <v>0</v>
      </c>
      <c r="C21" s="145">
        <f>SUMIF(B15:B19,"*",F15:F19)</f>
        <v>0</v>
      </c>
      <c r="D21" s="145">
        <f>SUMIF(B15:B19,"*",G15:G19)</f>
        <v>0</v>
      </c>
      <c r="E21" s="145">
        <f>SUMIF(B15:B19,"*",H15:H19)</f>
        <v>0</v>
      </c>
      <c r="F21" s="145">
        <f>SUMIF(E15:E19,"Doc*",F15:F19)</f>
        <v>0</v>
      </c>
      <c r="G21" s="145">
        <f>SUMIF(E15:E19,"Doc*",G15:G19)</f>
        <v>0</v>
      </c>
      <c r="H21" s="145">
        <f>SUMIF(E15:E19,"Doc*",H15:H19)</f>
        <v>0</v>
      </c>
    </row>
    <row r="22" spans="1:12" x14ac:dyDescent="0.25">
      <c r="A22" s="77" t="s">
        <v>81</v>
      </c>
      <c r="B22" s="224"/>
      <c r="C22" s="224"/>
      <c r="D22" s="224"/>
      <c r="E22" s="224"/>
      <c r="F22" s="224"/>
      <c r="G22" s="224"/>
      <c r="H22" s="224"/>
      <c r="I22" s="224"/>
      <c r="J22" s="225"/>
    </row>
    <row r="23" spans="1:12" x14ac:dyDescent="0.25">
      <c r="A23" s="44" t="s">
        <v>37</v>
      </c>
      <c r="B23" s="128" t="s">
        <v>0</v>
      </c>
      <c r="C23" s="22" t="s">
        <v>0</v>
      </c>
      <c r="D23" s="226" t="s">
        <v>164</v>
      </c>
      <c r="E23" s="227"/>
      <c r="F23" s="215" t="s">
        <v>112</v>
      </c>
      <c r="G23" s="216"/>
      <c r="H23" s="23"/>
      <c r="I23" s="23"/>
      <c r="J23" s="24"/>
    </row>
    <row r="24" spans="1:12" x14ac:dyDescent="0.25">
      <c r="A24" s="45" t="s">
        <v>67</v>
      </c>
      <c r="B24" s="128" t="s">
        <v>112</v>
      </c>
      <c r="C24" s="20"/>
      <c r="D24" s="20"/>
      <c r="E24" s="2"/>
      <c r="F24" s="2"/>
      <c r="G24" s="2"/>
      <c r="H24" s="2"/>
      <c r="I24" s="2"/>
      <c r="J24" s="3"/>
    </row>
    <row r="25" spans="1:12" x14ac:dyDescent="0.25">
      <c r="A25" s="92" t="s">
        <v>68</v>
      </c>
      <c r="B25" s="124"/>
      <c r="C25" s="217" t="s">
        <v>69</v>
      </c>
      <c r="D25" s="218"/>
      <c r="E25" s="124"/>
      <c r="F25" s="2"/>
      <c r="G25" s="2"/>
      <c r="H25" s="2"/>
      <c r="I25" s="2"/>
      <c r="J25" s="3"/>
    </row>
    <row r="26" spans="1:12" x14ac:dyDescent="0.25">
      <c r="A26" s="46" t="s">
        <v>70</v>
      </c>
      <c r="B26" s="219" t="s">
        <v>0</v>
      </c>
      <c r="C26" s="215"/>
      <c r="D26" s="215"/>
      <c r="E26" s="216"/>
      <c r="F26" s="2"/>
      <c r="G26" s="2"/>
      <c r="H26" s="2"/>
      <c r="I26" s="2"/>
      <c r="J26" s="3"/>
    </row>
    <row r="27" spans="1:12" x14ac:dyDescent="0.25">
      <c r="A27" s="38" t="s">
        <v>71</v>
      </c>
      <c r="B27" s="137" t="s">
        <v>112</v>
      </c>
      <c r="C27" s="220" t="s">
        <v>0</v>
      </c>
      <c r="D27" s="221"/>
      <c r="E27" s="221"/>
      <c r="F27" s="221"/>
      <c r="G27" s="221"/>
      <c r="H27" s="221"/>
      <c r="I27" s="222"/>
      <c r="J27" s="223"/>
      <c r="L27" t="s">
        <v>0</v>
      </c>
    </row>
    <row r="28" spans="1:12" s="1" customFormat="1" ht="80.25" customHeight="1" x14ac:dyDescent="0.25">
      <c r="A28" s="93" t="s">
        <v>158</v>
      </c>
      <c r="B28" s="47" t="s">
        <v>72</v>
      </c>
      <c r="C28" s="48" t="s">
        <v>73</v>
      </c>
      <c r="D28" s="48" t="s">
        <v>74</v>
      </c>
      <c r="E28" s="48" t="s">
        <v>75</v>
      </c>
      <c r="F28" s="48" t="s">
        <v>76</v>
      </c>
      <c r="G28" s="48" t="s">
        <v>77</v>
      </c>
      <c r="H28" s="48" t="s">
        <v>140</v>
      </c>
      <c r="I28" s="49" t="s">
        <v>82</v>
      </c>
      <c r="J28" s="94" t="s">
        <v>78</v>
      </c>
    </row>
    <row r="29" spans="1:12" x14ac:dyDescent="0.25">
      <c r="A29" s="130"/>
      <c r="B29" s="131"/>
      <c r="C29" s="131"/>
      <c r="D29" s="131"/>
      <c r="E29" s="132"/>
      <c r="F29" s="132"/>
      <c r="G29" s="132"/>
      <c r="H29" s="132"/>
      <c r="I29" s="133"/>
      <c r="J29" s="134" t="s">
        <v>0</v>
      </c>
    </row>
    <row r="30" spans="1:12" x14ac:dyDescent="0.25">
      <c r="A30" s="130"/>
      <c r="B30" s="131"/>
      <c r="C30" s="131"/>
      <c r="D30" s="131"/>
      <c r="E30" s="132"/>
      <c r="F30" s="132"/>
      <c r="G30" s="132"/>
      <c r="H30" s="132"/>
      <c r="I30" s="133" t="s">
        <v>0</v>
      </c>
      <c r="J30" s="134"/>
    </row>
    <row r="31" spans="1:12" x14ac:dyDescent="0.25">
      <c r="A31" s="130"/>
      <c r="B31" s="131"/>
      <c r="C31" s="131"/>
      <c r="D31" s="131"/>
      <c r="E31" s="132" t="s">
        <v>0</v>
      </c>
      <c r="F31" s="132" t="s">
        <v>0</v>
      </c>
      <c r="G31" s="132" t="s">
        <v>0</v>
      </c>
      <c r="H31" s="132" t="s">
        <v>0</v>
      </c>
      <c r="I31" s="133"/>
      <c r="J31" s="134"/>
    </row>
    <row r="32" spans="1:12" x14ac:dyDescent="0.25">
      <c r="A32" s="130"/>
      <c r="B32" s="131"/>
      <c r="C32" s="131"/>
      <c r="D32" s="131"/>
      <c r="E32" s="132"/>
      <c r="F32" s="132"/>
      <c r="G32" s="132"/>
      <c r="H32" s="132"/>
      <c r="I32" s="133"/>
      <c r="J32" s="134"/>
    </row>
    <row r="33" spans="1:12" x14ac:dyDescent="0.25">
      <c r="A33" s="135" t="s">
        <v>161</v>
      </c>
      <c r="B33" s="131"/>
      <c r="C33" s="131"/>
      <c r="D33" s="131"/>
      <c r="E33" s="132"/>
      <c r="F33" s="132"/>
      <c r="G33" s="132"/>
      <c r="H33" s="132"/>
      <c r="I33" s="133"/>
      <c r="J33" s="136"/>
    </row>
    <row r="34" spans="1:12" s="88" customFormat="1" x14ac:dyDescent="0.25">
      <c r="A34" s="138" t="s">
        <v>80</v>
      </c>
      <c r="B34" s="90">
        <f>SUM(C35:E35)</f>
        <v>0</v>
      </c>
      <c r="C34" s="91"/>
      <c r="D34" s="91"/>
      <c r="E34" s="90">
        <f>SUM(F35:H35)</f>
        <v>0</v>
      </c>
      <c r="F34" s="140">
        <f>SUM(F29:F33)</f>
        <v>0</v>
      </c>
      <c r="G34" s="140">
        <f>SUM(G29:G33)</f>
        <v>0</v>
      </c>
      <c r="H34" s="140">
        <f>SUM(H29:H33)</f>
        <v>0</v>
      </c>
      <c r="I34" s="140"/>
      <c r="J34" s="141" t="s">
        <v>0</v>
      </c>
    </row>
    <row r="35" spans="1:12" s="143" customFormat="1" x14ac:dyDescent="0.25">
      <c r="B35" s="144">
        <f>IF(B27="Virtual",B23,0)</f>
        <v>0</v>
      </c>
      <c r="C35" s="145">
        <f>SUMIF(B29:B33,"*",F29:F33)</f>
        <v>0</v>
      </c>
      <c r="D35" s="145">
        <f>SUMIF(B29:B33,"*",G29:G33)</f>
        <v>0</v>
      </c>
      <c r="E35" s="145">
        <f>SUMIF(B29:B33,"*",H29:H33)</f>
        <v>0</v>
      </c>
      <c r="F35" s="145">
        <f>SUMIF(E29:E33,"Doc*",F29:F33)</f>
        <v>0</v>
      </c>
      <c r="G35" s="145">
        <f>SUMIF(E29:E33,"Doc*",G29:G33)</f>
        <v>0</v>
      </c>
      <c r="H35" s="145">
        <f>SUMIF(E29:E33,"Doc*",H29:H33)</f>
        <v>0</v>
      </c>
    </row>
    <row r="36" spans="1:12" x14ac:dyDescent="0.25">
      <c r="A36" s="77" t="s">
        <v>83</v>
      </c>
      <c r="B36" s="258"/>
      <c r="C36" s="258"/>
      <c r="D36" s="258"/>
      <c r="E36" s="258"/>
      <c r="F36" s="258"/>
      <c r="G36" s="258"/>
      <c r="H36" s="258"/>
      <c r="I36" s="258"/>
      <c r="J36" s="259"/>
    </row>
    <row r="37" spans="1:12" x14ac:dyDescent="0.25">
      <c r="A37" s="44" t="s">
        <v>37</v>
      </c>
      <c r="B37" s="128" t="s">
        <v>0</v>
      </c>
      <c r="C37" s="22" t="s">
        <v>0</v>
      </c>
      <c r="D37" s="226" t="s">
        <v>164</v>
      </c>
      <c r="E37" s="227"/>
      <c r="F37" s="215" t="s">
        <v>112</v>
      </c>
      <c r="G37" s="216"/>
      <c r="H37" s="23"/>
      <c r="I37" s="23"/>
      <c r="J37" s="24"/>
    </row>
    <row r="38" spans="1:12" x14ac:dyDescent="0.25">
      <c r="A38" s="45" t="s">
        <v>67</v>
      </c>
      <c r="B38" s="128" t="s">
        <v>112</v>
      </c>
      <c r="C38" s="20"/>
      <c r="D38" s="20"/>
      <c r="E38" s="2"/>
      <c r="F38" s="2"/>
      <c r="G38" s="2"/>
      <c r="H38" s="2"/>
      <c r="I38" s="2"/>
      <c r="J38" s="3"/>
    </row>
    <row r="39" spans="1:12" x14ac:dyDescent="0.25">
      <c r="A39" s="92" t="s">
        <v>68</v>
      </c>
      <c r="B39" s="124"/>
      <c r="C39" s="217" t="s">
        <v>69</v>
      </c>
      <c r="D39" s="218"/>
      <c r="E39" s="124"/>
      <c r="F39" s="2"/>
      <c r="G39" s="2"/>
      <c r="H39" s="2"/>
      <c r="I39" s="2"/>
      <c r="J39" s="3"/>
    </row>
    <row r="40" spans="1:12" x14ac:dyDescent="0.25">
      <c r="A40" s="46" t="s">
        <v>70</v>
      </c>
      <c r="B40" s="219" t="s">
        <v>0</v>
      </c>
      <c r="C40" s="215"/>
      <c r="D40" s="215"/>
      <c r="E40" s="216"/>
      <c r="F40" s="2"/>
      <c r="G40" s="2"/>
      <c r="H40" s="2"/>
      <c r="I40" s="2"/>
      <c r="J40" s="3"/>
    </row>
    <row r="41" spans="1:12" x14ac:dyDescent="0.25">
      <c r="A41" s="38" t="s">
        <v>71</v>
      </c>
      <c r="B41" s="137" t="s">
        <v>112</v>
      </c>
      <c r="C41" s="220" t="s">
        <v>0</v>
      </c>
      <c r="D41" s="221"/>
      <c r="E41" s="221"/>
      <c r="F41" s="221"/>
      <c r="G41" s="221"/>
      <c r="H41" s="221"/>
      <c r="I41" s="222"/>
      <c r="J41" s="223"/>
      <c r="L41" t="s">
        <v>0</v>
      </c>
    </row>
    <row r="42" spans="1:12" s="1" customFormat="1" ht="72.95" customHeight="1" x14ac:dyDescent="0.25">
      <c r="A42" s="93" t="s">
        <v>158</v>
      </c>
      <c r="B42" s="47" t="s">
        <v>72</v>
      </c>
      <c r="C42" s="48" t="s">
        <v>73</v>
      </c>
      <c r="D42" s="48" t="s">
        <v>74</v>
      </c>
      <c r="E42" s="48" t="s">
        <v>75</v>
      </c>
      <c r="F42" s="48" t="s">
        <v>76</v>
      </c>
      <c r="G42" s="48" t="s">
        <v>77</v>
      </c>
      <c r="H42" s="48" t="s">
        <v>140</v>
      </c>
      <c r="I42" s="49" t="s">
        <v>82</v>
      </c>
      <c r="J42" s="94" t="s">
        <v>78</v>
      </c>
    </row>
    <row r="43" spans="1:12" x14ac:dyDescent="0.25">
      <c r="A43" s="130"/>
      <c r="B43" s="131"/>
      <c r="C43" s="131"/>
      <c r="D43" s="131"/>
      <c r="E43" s="132"/>
      <c r="F43" s="132"/>
      <c r="G43" s="132"/>
      <c r="H43" s="132"/>
      <c r="I43" s="133"/>
      <c r="J43" s="134" t="s">
        <v>0</v>
      </c>
    </row>
    <row r="44" spans="1:12" x14ac:dyDescent="0.25">
      <c r="A44" s="130"/>
      <c r="B44" s="131"/>
      <c r="C44" s="131"/>
      <c r="D44" s="131"/>
      <c r="E44" s="132"/>
      <c r="F44" s="132"/>
      <c r="G44" s="132"/>
      <c r="H44" s="132"/>
      <c r="I44" s="133" t="s">
        <v>0</v>
      </c>
      <c r="J44" s="134"/>
    </row>
    <row r="45" spans="1:12" x14ac:dyDescent="0.25">
      <c r="A45" s="130"/>
      <c r="B45" s="131"/>
      <c r="C45" s="131"/>
      <c r="D45" s="131"/>
      <c r="E45" s="132" t="s">
        <v>0</v>
      </c>
      <c r="F45" s="132" t="s">
        <v>0</v>
      </c>
      <c r="G45" s="132" t="s">
        <v>0</v>
      </c>
      <c r="H45" s="132" t="s">
        <v>0</v>
      </c>
      <c r="I45" s="133"/>
      <c r="J45" s="134"/>
    </row>
    <row r="46" spans="1:12" x14ac:dyDescent="0.25">
      <c r="A46" s="130"/>
      <c r="B46" s="131"/>
      <c r="C46" s="131"/>
      <c r="D46" s="131"/>
      <c r="E46" s="132"/>
      <c r="F46" s="132"/>
      <c r="G46" s="132"/>
      <c r="H46" s="132"/>
      <c r="I46" s="133"/>
      <c r="J46" s="134"/>
    </row>
    <row r="47" spans="1:12" x14ac:dyDescent="0.25">
      <c r="A47" s="135" t="s">
        <v>161</v>
      </c>
      <c r="B47" s="131"/>
      <c r="C47" s="131"/>
      <c r="D47" s="131"/>
      <c r="E47" s="132"/>
      <c r="F47" s="132"/>
      <c r="G47" s="132"/>
      <c r="H47" s="132"/>
      <c r="I47" s="133"/>
      <c r="J47" s="136"/>
    </row>
    <row r="48" spans="1:12" x14ac:dyDescent="0.25">
      <c r="A48" s="50" t="s">
        <v>80</v>
      </c>
      <c r="B48" s="90">
        <f>SUM(C49:E49)</f>
        <v>0</v>
      </c>
      <c r="C48" s="91"/>
      <c r="D48" s="91"/>
      <c r="E48" s="90">
        <f>SUM(F49:H49)</f>
        <v>0</v>
      </c>
      <c r="F48" s="51">
        <f>SUM(F43:F47)</f>
        <v>0</v>
      </c>
      <c r="G48" s="51">
        <f>SUM(G43:G47)</f>
        <v>0</v>
      </c>
      <c r="H48" s="51">
        <f>SUM(H43:H47)</f>
        <v>0</v>
      </c>
      <c r="I48" s="51"/>
      <c r="J48" s="52" t="s">
        <v>0</v>
      </c>
    </row>
    <row r="49" spans="1:12" s="143" customFormat="1" x14ac:dyDescent="0.25">
      <c r="B49" s="144">
        <f>IF(B41="Virtual",B37,0)</f>
        <v>0</v>
      </c>
      <c r="C49" s="145">
        <f>SUMIF(B43:B47,"*",F43:F47)</f>
        <v>0</v>
      </c>
      <c r="D49" s="145">
        <f>SUMIF(B43:B47,"*",G43:G47)</f>
        <v>0</v>
      </c>
      <c r="E49" s="145">
        <f>SUMIF(B43:B47,"*",H43:H47)</f>
        <v>0</v>
      </c>
      <c r="F49" s="145">
        <f>SUMIF(E43:E47,"Doc*",F43:F47)</f>
        <v>0</v>
      </c>
      <c r="G49" s="145">
        <f>SUMIF(E43:E47,"Doc*",G43:G47)</f>
        <v>0</v>
      </c>
      <c r="H49" s="145">
        <f>SUMIF(E43:E47,"Doc*",H43:H47)</f>
        <v>0</v>
      </c>
    </row>
    <row r="50" spans="1:12" x14ac:dyDescent="0.25">
      <c r="A50" s="77" t="s">
        <v>84</v>
      </c>
      <c r="B50" s="224"/>
      <c r="C50" s="224"/>
      <c r="D50" s="224"/>
      <c r="E50" s="224"/>
      <c r="F50" s="224"/>
      <c r="G50" s="224"/>
      <c r="H50" s="224"/>
      <c r="I50" s="224"/>
      <c r="J50" s="225"/>
    </row>
    <row r="51" spans="1:12" x14ac:dyDescent="0.25">
      <c r="A51" s="44" t="s">
        <v>37</v>
      </c>
      <c r="B51" s="128" t="s">
        <v>0</v>
      </c>
      <c r="C51" s="22" t="s">
        <v>0</v>
      </c>
      <c r="D51" s="226" t="s">
        <v>164</v>
      </c>
      <c r="E51" s="227"/>
      <c r="F51" s="215" t="s">
        <v>112</v>
      </c>
      <c r="G51" s="216"/>
      <c r="H51" s="23"/>
      <c r="I51" s="23"/>
      <c r="J51" s="24"/>
    </row>
    <row r="52" spans="1:12" x14ac:dyDescent="0.25">
      <c r="A52" s="45" t="s">
        <v>67</v>
      </c>
      <c r="B52" s="128" t="s">
        <v>112</v>
      </c>
      <c r="C52" s="20"/>
      <c r="D52" s="20"/>
      <c r="E52" s="2"/>
      <c r="F52" s="2"/>
      <c r="G52" s="2"/>
      <c r="H52" s="2"/>
      <c r="I52" s="2"/>
      <c r="J52" s="3"/>
    </row>
    <row r="53" spans="1:12" x14ac:dyDescent="0.25">
      <c r="A53" s="92" t="s">
        <v>68</v>
      </c>
      <c r="B53" s="124"/>
      <c r="C53" s="217" t="s">
        <v>69</v>
      </c>
      <c r="D53" s="218"/>
      <c r="E53" s="124"/>
      <c r="F53" s="2"/>
      <c r="G53" s="2"/>
      <c r="H53" s="2"/>
      <c r="I53" s="2"/>
      <c r="J53" s="3"/>
    </row>
    <row r="54" spans="1:12" x14ac:dyDescent="0.25">
      <c r="A54" s="46" t="s">
        <v>70</v>
      </c>
      <c r="B54" s="219" t="s">
        <v>0</v>
      </c>
      <c r="C54" s="215"/>
      <c r="D54" s="215"/>
      <c r="E54" s="216"/>
      <c r="F54" s="2"/>
      <c r="G54" s="2"/>
      <c r="H54" s="2"/>
      <c r="I54" s="2"/>
      <c r="J54" s="3"/>
    </row>
    <row r="55" spans="1:12" x14ac:dyDescent="0.25">
      <c r="A55" s="38" t="s">
        <v>71</v>
      </c>
      <c r="B55" s="137" t="s">
        <v>112</v>
      </c>
      <c r="C55" s="220" t="s">
        <v>0</v>
      </c>
      <c r="D55" s="221"/>
      <c r="E55" s="221"/>
      <c r="F55" s="221"/>
      <c r="G55" s="221"/>
      <c r="H55" s="221"/>
      <c r="I55" s="222"/>
      <c r="J55" s="223"/>
      <c r="L55" t="s">
        <v>0</v>
      </c>
    </row>
    <row r="56" spans="1:12" s="1" customFormat="1" ht="79.5" customHeight="1" x14ac:dyDescent="0.25">
      <c r="A56" s="93" t="s">
        <v>158</v>
      </c>
      <c r="B56" s="47" t="s">
        <v>72</v>
      </c>
      <c r="C56" s="48" t="s">
        <v>73</v>
      </c>
      <c r="D56" s="48" t="s">
        <v>74</v>
      </c>
      <c r="E56" s="48" t="s">
        <v>75</v>
      </c>
      <c r="F56" s="48" t="s">
        <v>76</v>
      </c>
      <c r="G56" s="48" t="s">
        <v>77</v>
      </c>
      <c r="H56" s="48" t="s">
        <v>140</v>
      </c>
      <c r="I56" s="49" t="s">
        <v>82</v>
      </c>
      <c r="J56" s="94" t="s">
        <v>78</v>
      </c>
    </row>
    <row r="57" spans="1:12" x14ac:dyDescent="0.25">
      <c r="A57" s="130"/>
      <c r="B57" s="131"/>
      <c r="C57" s="131"/>
      <c r="D57" s="131"/>
      <c r="E57" s="132"/>
      <c r="F57" s="132"/>
      <c r="G57" s="132"/>
      <c r="H57" s="132"/>
      <c r="I57" s="133"/>
      <c r="J57" s="134" t="s">
        <v>0</v>
      </c>
    </row>
    <row r="58" spans="1:12" x14ac:dyDescent="0.25">
      <c r="A58" s="130"/>
      <c r="B58" s="131"/>
      <c r="C58" s="131"/>
      <c r="D58" s="131"/>
      <c r="E58" s="132"/>
      <c r="F58" s="132"/>
      <c r="G58" s="132"/>
      <c r="H58" s="132"/>
      <c r="I58" s="133" t="s">
        <v>0</v>
      </c>
      <c r="J58" s="134"/>
    </row>
    <row r="59" spans="1:12" x14ac:dyDescent="0.25">
      <c r="A59" s="130"/>
      <c r="B59" s="131"/>
      <c r="C59" s="131"/>
      <c r="D59" s="131"/>
      <c r="E59" s="132" t="s">
        <v>0</v>
      </c>
      <c r="F59" s="132" t="s">
        <v>0</v>
      </c>
      <c r="G59" s="132" t="s">
        <v>0</v>
      </c>
      <c r="H59" s="132" t="s">
        <v>0</v>
      </c>
      <c r="I59" s="133"/>
      <c r="J59" s="134"/>
    </row>
    <row r="60" spans="1:12" x14ac:dyDescent="0.25">
      <c r="A60" s="130"/>
      <c r="B60" s="131"/>
      <c r="C60" s="131"/>
      <c r="D60" s="131"/>
      <c r="E60" s="132"/>
      <c r="F60" s="132"/>
      <c r="G60" s="132"/>
      <c r="H60" s="132"/>
      <c r="I60" s="133"/>
      <c r="J60" s="134"/>
    </row>
    <row r="61" spans="1:12" x14ac:dyDescent="0.25">
      <c r="A61" s="135" t="s">
        <v>161</v>
      </c>
      <c r="B61" s="131"/>
      <c r="C61" s="131"/>
      <c r="D61" s="131"/>
      <c r="E61" s="132"/>
      <c r="F61" s="132"/>
      <c r="G61" s="132"/>
      <c r="H61" s="132"/>
      <c r="I61" s="133"/>
      <c r="J61" s="136"/>
    </row>
    <row r="62" spans="1:12" x14ac:dyDescent="0.25">
      <c r="A62" s="50" t="s">
        <v>80</v>
      </c>
      <c r="B62" s="90">
        <f>SUM(C63:E63)</f>
        <v>0</v>
      </c>
      <c r="C62" s="91"/>
      <c r="D62" s="91"/>
      <c r="E62" s="90">
        <f>SUM(F63:H63)</f>
        <v>0</v>
      </c>
      <c r="F62" s="51">
        <f>SUM(F57:F61)</f>
        <v>0</v>
      </c>
      <c r="G62" s="51">
        <f>SUM(G57:G61)</f>
        <v>0</v>
      </c>
      <c r="H62" s="51">
        <f>SUM(H57:H61)</f>
        <v>0</v>
      </c>
      <c r="I62" s="51"/>
      <c r="J62" s="52" t="s">
        <v>0</v>
      </c>
    </row>
    <row r="63" spans="1:12" s="143" customFormat="1" x14ac:dyDescent="0.25">
      <c r="B63" s="144">
        <f>IF(B55="Virtual",B51,0)</f>
        <v>0</v>
      </c>
      <c r="C63" s="145">
        <f>SUMIF(B57:B61,"*",F57:F61)</f>
        <v>0</v>
      </c>
      <c r="D63" s="145">
        <f>SUMIF(B57:B61,"*",G57:G61)</f>
        <v>0</v>
      </c>
      <c r="E63" s="145">
        <f>SUMIF(B57:B61,"*",H57:H61)</f>
        <v>0</v>
      </c>
      <c r="F63" s="145">
        <f>SUMIF(E57:E61,"Doc*",F57:F61)</f>
        <v>0</v>
      </c>
      <c r="G63" s="145">
        <f>SUMIF(E57:E61,"Doc*",G57:G61)</f>
        <v>0</v>
      </c>
      <c r="H63" s="145">
        <f>SUMIF(E57:E61,"Doc*",H57:H61)</f>
        <v>0</v>
      </c>
    </row>
    <row r="64" spans="1:12" x14ac:dyDescent="0.25">
      <c r="A64" s="77" t="s">
        <v>85</v>
      </c>
      <c r="B64" s="224"/>
      <c r="C64" s="224"/>
      <c r="D64" s="224"/>
      <c r="E64" s="224"/>
      <c r="F64" s="224"/>
      <c r="G64" s="224"/>
      <c r="H64" s="224"/>
      <c r="I64" s="224"/>
      <c r="J64" s="225"/>
    </row>
    <row r="65" spans="1:12" x14ac:dyDescent="0.25">
      <c r="A65" s="44" t="s">
        <v>37</v>
      </c>
      <c r="B65" s="128" t="s">
        <v>0</v>
      </c>
      <c r="C65" s="22" t="s">
        <v>0</v>
      </c>
      <c r="D65" s="226" t="s">
        <v>164</v>
      </c>
      <c r="E65" s="227"/>
      <c r="F65" s="215" t="s">
        <v>112</v>
      </c>
      <c r="G65" s="216"/>
      <c r="H65" s="23"/>
      <c r="I65" s="23"/>
      <c r="J65" s="24"/>
    </row>
    <row r="66" spans="1:12" x14ac:dyDescent="0.25">
      <c r="A66" s="45" t="s">
        <v>67</v>
      </c>
      <c r="B66" s="128" t="s">
        <v>112</v>
      </c>
      <c r="C66" s="20"/>
      <c r="D66" s="20"/>
      <c r="E66" s="2"/>
      <c r="F66" s="2"/>
      <c r="G66" s="2"/>
      <c r="H66" s="2"/>
      <c r="I66" s="2"/>
      <c r="J66" s="3"/>
    </row>
    <row r="67" spans="1:12" x14ac:dyDescent="0.25">
      <c r="A67" s="92" t="s">
        <v>68</v>
      </c>
      <c r="B67" s="124"/>
      <c r="C67" s="217" t="s">
        <v>69</v>
      </c>
      <c r="D67" s="218"/>
      <c r="E67" s="124"/>
      <c r="F67" s="2"/>
      <c r="G67" s="2"/>
      <c r="H67" s="2"/>
      <c r="I67" s="2"/>
      <c r="J67" s="3"/>
    </row>
    <row r="68" spans="1:12" x14ac:dyDescent="0.25">
      <c r="A68" s="46" t="s">
        <v>70</v>
      </c>
      <c r="B68" s="219" t="s">
        <v>0</v>
      </c>
      <c r="C68" s="215"/>
      <c r="D68" s="215"/>
      <c r="E68" s="216"/>
      <c r="F68" s="2"/>
      <c r="G68" s="2"/>
      <c r="H68" s="2"/>
      <c r="I68" s="2"/>
      <c r="J68" s="3"/>
    </row>
    <row r="69" spans="1:12" x14ac:dyDescent="0.25">
      <c r="A69" s="38" t="s">
        <v>71</v>
      </c>
      <c r="B69" s="137" t="s">
        <v>112</v>
      </c>
      <c r="C69" s="220" t="s">
        <v>0</v>
      </c>
      <c r="D69" s="221"/>
      <c r="E69" s="221"/>
      <c r="F69" s="221"/>
      <c r="G69" s="221"/>
      <c r="H69" s="221"/>
      <c r="I69" s="222"/>
      <c r="J69" s="223"/>
      <c r="L69" t="s">
        <v>0</v>
      </c>
    </row>
    <row r="70" spans="1:12" s="1" customFormat="1" ht="81.75" customHeight="1" x14ac:dyDescent="0.25">
      <c r="A70" s="93" t="s">
        <v>158</v>
      </c>
      <c r="B70" s="47" t="s">
        <v>72</v>
      </c>
      <c r="C70" s="48" t="s">
        <v>73</v>
      </c>
      <c r="D70" s="48" t="s">
        <v>74</v>
      </c>
      <c r="E70" s="48" t="s">
        <v>75</v>
      </c>
      <c r="F70" s="48" t="s">
        <v>76</v>
      </c>
      <c r="G70" s="48" t="s">
        <v>77</v>
      </c>
      <c r="H70" s="48" t="s">
        <v>140</v>
      </c>
      <c r="I70" s="49" t="s">
        <v>82</v>
      </c>
      <c r="J70" s="94" t="s">
        <v>78</v>
      </c>
    </row>
    <row r="71" spans="1:12" x14ac:dyDescent="0.25">
      <c r="A71" s="130"/>
      <c r="B71" s="131"/>
      <c r="C71" s="131"/>
      <c r="D71" s="131"/>
      <c r="E71" s="132"/>
      <c r="F71" s="132"/>
      <c r="G71" s="132"/>
      <c r="H71" s="132"/>
      <c r="I71" s="133"/>
      <c r="J71" s="134" t="s">
        <v>0</v>
      </c>
    </row>
    <row r="72" spans="1:12" x14ac:dyDescent="0.25">
      <c r="A72" s="130"/>
      <c r="B72" s="131"/>
      <c r="C72" s="131"/>
      <c r="D72" s="131"/>
      <c r="E72" s="132"/>
      <c r="F72" s="132"/>
      <c r="G72" s="132"/>
      <c r="H72" s="132"/>
      <c r="I72" s="133" t="s">
        <v>0</v>
      </c>
      <c r="J72" s="134"/>
    </row>
    <row r="73" spans="1:12" x14ac:dyDescent="0.25">
      <c r="A73" s="130"/>
      <c r="B73" s="131"/>
      <c r="C73" s="131"/>
      <c r="D73" s="131"/>
      <c r="E73" s="132" t="s">
        <v>0</v>
      </c>
      <c r="F73" s="132" t="s">
        <v>0</v>
      </c>
      <c r="G73" s="132" t="s">
        <v>0</v>
      </c>
      <c r="H73" s="132" t="s">
        <v>0</v>
      </c>
      <c r="I73" s="133"/>
      <c r="J73" s="134"/>
    </row>
    <row r="74" spans="1:12" x14ac:dyDescent="0.25">
      <c r="A74" s="130"/>
      <c r="B74" s="131"/>
      <c r="C74" s="131"/>
      <c r="D74" s="131"/>
      <c r="E74" s="132"/>
      <c r="F74" s="132"/>
      <c r="G74" s="132"/>
      <c r="H74" s="132"/>
      <c r="I74" s="133"/>
      <c r="J74" s="134"/>
    </row>
    <row r="75" spans="1:12" x14ac:dyDescent="0.25">
      <c r="A75" s="135" t="s">
        <v>161</v>
      </c>
      <c r="B75" s="131"/>
      <c r="C75" s="131"/>
      <c r="D75" s="131"/>
      <c r="E75" s="132"/>
      <c r="F75" s="132"/>
      <c r="G75" s="132"/>
      <c r="H75" s="132"/>
      <c r="I75" s="133"/>
      <c r="J75" s="136"/>
    </row>
    <row r="76" spans="1:12" x14ac:dyDescent="0.25">
      <c r="A76" s="50" t="s">
        <v>80</v>
      </c>
      <c r="B76" s="90">
        <f>SUM(C77:E77)</f>
        <v>0</v>
      </c>
      <c r="C76" s="91"/>
      <c r="D76" s="91"/>
      <c r="E76" s="90">
        <f>SUM(F77:H77)</f>
        <v>0</v>
      </c>
      <c r="F76" s="51">
        <f>SUM(F71:F75)</f>
        <v>0</v>
      </c>
      <c r="G76" s="51">
        <f>SUM(G71:G75)</f>
        <v>0</v>
      </c>
      <c r="H76" s="51">
        <f>SUM(H71:H75)</f>
        <v>0</v>
      </c>
      <c r="I76" s="51"/>
      <c r="J76" s="52" t="s">
        <v>0</v>
      </c>
    </row>
    <row r="77" spans="1:12" s="143" customFormat="1" x14ac:dyDescent="0.25">
      <c r="B77" s="144">
        <f>IF(B69="Virtual",B65,0)</f>
        <v>0</v>
      </c>
      <c r="C77" s="145">
        <f>SUMIF(B71:B75,"*",F71:F75)</f>
        <v>0</v>
      </c>
      <c r="D77" s="145">
        <f>SUMIF(B71:B75,"*",G71:G75)</f>
        <v>0</v>
      </c>
      <c r="E77" s="145">
        <f>SUMIF(B71:B75,"*",H71:H75)</f>
        <v>0</v>
      </c>
      <c r="F77" s="145">
        <f>SUMIF(E71:E75,"Doc*",F71:F75)</f>
        <v>0</v>
      </c>
      <c r="G77" s="145">
        <f>SUMIF(E71:E75,"Doc*",G71:G75)</f>
        <v>0</v>
      </c>
      <c r="H77" s="145">
        <f>SUMIF(E71:E75,"Doc*",H71:H75)</f>
        <v>0</v>
      </c>
    </row>
    <row r="78" spans="1:12" x14ac:dyDescent="0.25">
      <c r="A78" s="77" t="s">
        <v>86</v>
      </c>
      <c r="B78" s="224"/>
      <c r="C78" s="224"/>
      <c r="D78" s="224"/>
      <c r="E78" s="224"/>
      <c r="F78" s="224"/>
      <c r="G78" s="224"/>
      <c r="H78" s="224"/>
      <c r="I78" s="224"/>
      <c r="J78" s="225"/>
    </row>
    <row r="79" spans="1:12" x14ac:dyDescent="0.25">
      <c r="A79" s="44" t="s">
        <v>37</v>
      </c>
      <c r="B79" s="128" t="s">
        <v>0</v>
      </c>
      <c r="C79" s="22" t="s">
        <v>0</v>
      </c>
      <c r="D79" s="226" t="s">
        <v>164</v>
      </c>
      <c r="E79" s="227"/>
      <c r="F79" s="215" t="s">
        <v>112</v>
      </c>
      <c r="G79" s="216"/>
      <c r="H79" s="23"/>
      <c r="I79" s="23"/>
      <c r="J79" s="24"/>
    </row>
    <row r="80" spans="1:12" x14ac:dyDescent="0.25">
      <c r="A80" s="45" t="s">
        <v>67</v>
      </c>
      <c r="B80" s="128" t="s">
        <v>112</v>
      </c>
      <c r="C80" s="20"/>
      <c r="D80" s="20"/>
      <c r="E80" s="2"/>
      <c r="F80" s="2"/>
      <c r="G80" s="2"/>
      <c r="H80" s="2"/>
      <c r="I80" s="2"/>
      <c r="J80" s="3"/>
    </row>
    <row r="81" spans="1:12" x14ac:dyDescent="0.25">
      <c r="A81" s="92" t="s">
        <v>68</v>
      </c>
      <c r="B81" s="124"/>
      <c r="C81" s="217" t="s">
        <v>69</v>
      </c>
      <c r="D81" s="218"/>
      <c r="E81" s="124"/>
      <c r="F81" s="2"/>
      <c r="G81" s="2"/>
      <c r="H81" s="2"/>
      <c r="I81" s="2"/>
      <c r="J81" s="3"/>
    </row>
    <row r="82" spans="1:12" x14ac:dyDescent="0.25">
      <c r="A82" s="46" t="s">
        <v>70</v>
      </c>
      <c r="B82" s="219" t="s">
        <v>0</v>
      </c>
      <c r="C82" s="215"/>
      <c r="D82" s="215"/>
      <c r="E82" s="216"/>
      <c r="F82" s="2"/>
      <c r="G82" s="2"/>
      <c r="H82" s="2"/>
      <c r="I82" s="2"/>
      <c r="J82" s="3"/>
    </row>
    <row r="83" spans="1:12" x14ac:dyDescent="0.25">
      <c r="A83" s="38" t="s">
        <v>71</v>
      </c>
      <c r="B83" s="137" t="s">
        <v>112</v>
      </c>
      <c r="C83" s="220" t="s">
        <v>0</v>
      </c>
      <c r="D83" s="221"/>
      <c r="E83" s="221"/>
      <c r="F83" s="221"/>
      <c r="G83" s="221"/>
      <c r="H83" s="221"/>
      <c r="I83" s="222"/>
      <c r="J83" s="223"/>
      <c r="L83" t="s">
        <v>0</v>
      </c>
    </row>
    <row r="84" spans="1:12" s="1" customFormat="1" ht="78.75" customHeight="1" x14ac:dyDescent="0.25">
      <c r="A84" s="93" t="s">
        <v>158</v>
      </c>
      <c r="B84" s="47" t="s">
        <v>72</v>
      </c>
      <c r="C84" s="48" t="s">
        <v>73</v>
      </c>
      <c r="D84" s="48" t="s">
        <v>74</v>
      </c>
      <c r="E84" s="48" t="s">
        <v>75</v>
      </c>
      <c r="F84" s="48" t="s">
        <v>76</v>
      </c>
      <c r="G84" s="48" t="s">
        <v>77</v>
      </c>
      <c r="H84" s="48" t="s">
        <v>140</v>
      </c>
      <c r="I84" s="49" t="s">
        <v>82</v>
      </c>
      <c r="J84" s="94" t="s">
        <v>78</v>
      </c>
    </row>
    <row r="85" spans="1:12" x14ac:dyDescent="0.25">
      <c r="A85" s="130"/>
      <c r="B85" s="131"/>
      <c r="C85" s="131"/>
      <c r="D85" s="131"/>
      <c r="E85" s="132"/>
      <c r="F85" s="132"/>
      <c r="G85" s="132"/>
      <c r="H85" s="132"/>
      <c r="I85" s="133"/>
      <c r="J85" s="134" t="s">
        <v>0</v>
      </c>
    </row>
    <row r="86" spans="1:12" x14ac:dyDescent="0.25">
      <c r="A86" s="130"/>
      <c r="B86" s="131"/>
      <c r="C86" s="131"/>
      <c r="D86" s="131"/>
      <c r="E86" s="132"/>
      <c r="F86" s="132"/>
      <c r="G86" s="132"/>
      <c r="H86" s="132"/>
      <c r="I86" s="133" t="s">
        <v>0</v>
      </c>
      <c r="J86" s="134"/>
    </row>
    <row r="87" spans="1:12" x14ac:dyDescent="0.25">
      <c r="A87" s="130"/>
      <c r="B87" s="131"/>
      <c r="C87" s="131"/>
      <c r="D87" s="131"/>
      <c r="E87" s="132" t="s">
        <v>0</v>
      </c>
      <c r="F87" s="132" t="s">
        <v>0</v>
      </c>
      <c r="G87" s="132" t="s">
        <v>0</v>
      </c>
      <c r="H87" s="132" t="s">
        <v>0</v>
      </c>
      <c r="I87" s="133"/>
      <c r="J87" s="134"/>
    </row>
    <row r="88" spans="1:12" x14ac:dyDescent="0.25">
      <c r="A88" s="130"/>
      <c r="B88" s="131"/>
      <c r="C88" s="131"/>
      <c r="D88" s="131"/>
      <c r="E88" s="132"/>
      <c r="F88" s="132"/>
      <c r="G88" s="132"/>
      <c r="H88" s="132"/>
      <c r="I88" s="133"/>
      <c r="J88" s="134"/>
    </row>
    <row r="89" spans="1:12" x14ac:dyDescent="0.25">
      <c r="A89" s="135" t="s">
        <v>161</v>
      </c>
      <c r="B89" s="131"/>
      <c r="C89" s="131"/>
      <c r="D89" s="131"/>
      <c r="E89" s="132"/>
      <c r="F89" s="132"/>
      <c r="G89" s="132"/>
      <c r="H89" s="132"/>
      <c r="I89" s="133"/>
      <c r="J89" s="136"/>
    </row>
    <row r="90" spans="1:12" x14ac:dyDescent="0.25">
      <c r="A90" s="50" t="s">
        <v>80</v>
      </c>
      <c r="B90" s="90">
        <f>SUM(C91:E91)</f>
        <v>0</v>
      </c>
      <c r="C90" s="91"/>
      <c r="D90" s="91"/>
      <c r="E90" s="90">
        <f>SUM(F91:H91)</f>
        <v>0</v>
      </c>
      <c r="F90" s="51">
        <f>SUM(F85:F89)</f>
        <v>0</v>
      </c>
      <c r="G90" s="51">
        <f>SUM(G85:G89)</f>
        <v>0</v>
      </c>
      <c r="H90" s="51">
        <f>SUM(H85:H89)</f>
        <v>0</v>
      </c>
      <c r="I90" s="51"/>
      <c r="J90" s="52" t="s">
        <v>0</v>
      </c>
    </row>
    <row r="91" spans="1:12" s="143" customFormat="1" x14ac:dyDescent="0.25">
      <c r="B91" s="144">
        <f>IF(B83="Virtual",B79,0)</f>
        <v>0</v>
      </c>
      <c r="C91" s="145">
        <f>SUMIF(B85:B89,"*",F85:F89)</f>
        <v>0</v>
      </c>
      <c r="D91" s="145">
        <f>SUMIF(B85:B89,"*",G85:G89)</f>
        <v>0</v>
      </c>
      <c r="E91" s="145">
        <f>SUMIF(B85:B89,"*",H85:H89)</f>
        <v>0</v>
      </c>
      <c r="F91" s="145">
        <f>SUMIF(E85:E89,"Doc*",F85:F89)</f>
        <v>0</v>
      </c>
      <c r="G91" s="145">
        <f>SUMIF(E85:E89,"Doc*",G85:G89)</f>
        <v>0</v>
      </c>
      <c r="H91" s="145">
        <f>SUMIF(E85:E89,"Doc*",H85:H89)</f>
        <v>0</v>
      </c>
    </row>
    <row r="92" spans="1:12" x14ac:dyDescent="0.25">
      <c r="A92" s="77" t="s">
        <v>87</v>
      </c>
      <c r="B92" s="224"/>
      <c r="C92" s="224"/>
      <c r="D92" s="224"/>
      <c r="E92" s="224"/>
      <c r="F92" s="224"/>
      <c r="G92" s="224"/>
      <c r="H92" s="224"/>
      <c r="I92" s="224"/>
      <c r="J92" s="225"/>
    </row>
    <row r="93" spans="1:12" x14ac:dyDescent="0.25">
      <c r="A93" s="44" t="s">
        <v>37</v>
      </c>
      <c r="B93" s="128" t="s">
        <v>0</v>
      </c>
      <c r="C93" s="22" t="s">
        <v>0</v>
      </c>
      <c r="D93" s="226" t="s">
        <v>164</v>
      </c>
      <c r="E93" s="227"/>
      <c r="F93" s="215" t="s">
        <v>112</v>
      </c>
      <c r="G93" s="216"/>
      <c r="H93" s="23"/>
      <c r="I93" s="23"/>
      <c r="J93" s="24"/>
    </row>
    <row r="94" spans="1:12" x14ac:dyDescent="0.25">
      <c r="A94" s="45" t="s">
        <v>67</v>
      </c>
      <c r="B94" s="128" t="s">
        <v>112</v>
      </c>
      <c r="C94" s="20"/>
      <c r="D94" s="20"/>
      <c r="E94" s="2"/>
      <c r="F94" s="2"/>
      <c r="G94" s="2"/>
      <c r="H94" s="2"/>
      <c r="I94" s="2"/>
      <c r="J94" s="3"/>
    </row>
    <row r="95" spans="1:12" x14ac:dyDescent="0.25">
      <c r="A95" s="92" t="s">
        <v>68</v>
      </c>
      <c r="B95" s="124"/>
      <c r="C95" s="217" t="s">
        <v>69</v>
      </c>
      <c r="D95" s="218"/>
      <c r="E95" s="124"/>
      <c r="F95" s="2"/>
      <c r="G95" s="2"/>
      <c r="H95" s="2"/>
      <c r="I95" s="2"/>
      <c r="J95" s="3"/>
    </row>
    <row r="96" spans="1:12" x14ac:dyDescent="0.25">
      <c r="A96" s="46" t="s">
        <v>70</v>
      </c>
      <c r="B96" s="219" t="s">
        <v>0</v>
      </c>
      <c r="C96" s="215"/>
      <c r="D96" s="215"/>
      <c r="E96" s="216"/>
      <c r="F96" s="2"/>
      <c r="G96" s="2"/>
      <c r="H96" s="2"/>
      <c r="I96" s="2"/>
      <c r="J96" s="3"/>
    </row>
    <row r="97" spans="1:12" x14ac:dyDescent="0.25">
      <c r="A97" s="38" t="s">
        <v>71</v>
      </c>
      <c r="B97" s="137" t="s">
        <v>112</v>
      </c>
      <c r="C97" s="220" t="s">
        <v>0</v>
      </c>
      <c r="D97" s="221"/>
      <c r="E97" s="221"/>
      <c r="F97" s="221"/>
      <c r="G97" s="221"/>
      <c r="H97" s="221"/>
      <c r="I97" s="222"/>
      <c r="J97" s="223"/>
      <c r="L97" t="s">
        <v>0</v>
      </c>
    </row>
    <row r="98" spans="1:12" s="1" customFormat="1" ht="78.75" customHeight="1" x14ac:dyDescent="0.25">
      <c r="A98" s="93" t="s">
        <v>158</v>
      </c>
      <c r="B98" s="47" t="s">
        <v>72</v>
      </c>
      <c r="C98" s="48" t="s">
        <v>73</v>
      </c>
      <c r="D98" s="48" t="s">
        <v>74</v>
      </c>
      <c r="E98" s="48" t="s">
        <v>75</v>
      </c>
      <c r="F98" s="48" t="s">
        <v>76</v>
      </c>
      <c r="G98" s="48" t="s">
        <v>77</v>
      </c>
      <c r="H98" s="48" t="s">
        <v>140</v>
      </c>
      <c r="I98" s="49" t="s">
        <v>82</v>
      </c>
      <c r="J98" s="94" t="s">
        <v>78</v>
      </c>
    </row>
    <row r="99" spans="1:12" x14ac:dyDescent="0.25">
      <c r="A99" s="130"/>
      <c r="B99" s="131"/>
      <c r="C99" s="131"/>
      <c r="D99" s="131"/>
      <c r="E99" s="132"/>
      <c r="F99" s="132"/>
      <c r="G99" s="132"/>
      <c r="H99" s="132"/>
      <c r="I99" s="133"/>
      <c r="J99" s="134" t="s">
        <v>0</v>
      </c>
    </row>
    <row r="100" spans="1:12" x14ac:dyDescent="0.25">
      <c r="A100" s="130"/>
      <c r="B100" s="131"/>
      <c r="C100" s="131"/>
      <c r="D100" s="131"/>
      <c r="E100" s="132"/>
      <c r="F100" s="132"/>
      <c r="G100" s="132"/>
      <c r="H100" s="132"/>
      <c r="I100" s="133" t="s">
        <v>0</v>
      </c>
      <c r="J100" s="134"/>
    </row>
    <row r="101" spans="1:12" x14ac:dyDescent="0.25">
      <c r="A101" s="130"/>
      <c r="B101" s="131"/>
      <c r="C101" s="131"/>
      <c r="D101" s="131"/>
      <c r="E101" s="132" t="s">
        <v>0</v>
      </c>
      <c r="F101" s="132" t="s">
        <v>0</v>
      </c>
      <c r="G101" s="132" t="s">
        <v>0</v>
      </c>
      <c r="H101" s="132" t="s">
        <v>0</v>
      </c>
      <c r="I101" s="133"/>
      <c r="J101" s="134"/>
    </row>
    <row r="102" spans="1:12" x14ac:dyDescent="0.25">
      <c r="A102" s="130"/>
      <c r="B102" s="131"/>
      <c r="C102" s="131"/>
      <c r="D102" s="131"/>
      <c r="E102" s="132"/>
      <c r="F102" s="132"/>
      <c r="G102" s="132"/>
      <c r="H102" s="132"/>
      <c r="I102" s="133"/>
      <c r="J102" s="134"/>
    </row>
    <row r="103" spans="1:12" x14ac:dyDescent="0.25">
      <c r="A103" s="135" t="s">
        <v>161</v>
      </c>
      <c r="B103" s="131"/>
      <c r="C103" s="131"/>
      <c r="D103" s="131"/>
      <c r="E103" s="132"/>
      <c r="F103" s="132"/>
      <c r="G103" s="132"/>
      <c r="H103" s="132"/>
      <c r="I103" s="133"/>
      <c r="J103" s="136"/>
    </row>
    <row r="104" spans="1:12" x14ac:dyDescent="0.25">
      <c r="A104" s="50" t="s">
        <v>80</v>
      </c>
      <c r="B104" s="90">
        <f>SUM(C105:E105)</f>
        <v>0</v>
      </c>
      <c r="C104" s="91"/>
      <c r="D104" s="91"/>
      <c r="E104" s="90">
        <f>SUM(F105:H105)</f>
        <v>0</v>
      </c>
      <c r="F104" s="51">
        <f>SUM(F99:F103)</f>
        <v>0</v>
      </c>
      <c r="G104" s="51">
        <f>SUM(G99:G103)</f>
        <v>0</v>
      </c>
      <c r="H104" s="51">
        <f>SUM(H99:H103)</f>
        <v>0</v>
      </c>
      <c r="I104" s="51"/>
      <c r="J104" s="52" t="s">
        <v>0</v>
      </c>
    </row>
    <row r="105" spans="1:12" s="143" customFormat="1" x14ac:dyDescent="0.25">
      <c r="B105" s="144">
        <f>IF(B97="Virtual",B93,0)</f>
        <v>0</v>
      </c>
      <c r="C105" s="145">
        <f>SUMIF(B99:B103,"*",F99:F103)</f>
        <v>0</v>
      </c>
      <c r="D105" s="145">
        <f>SUMIF(B99:B103,"*",G99:G103)</f>
        <v>0</v>
      </c>
      <c r="E105" s="145">
        <f>SUMIF(B99:B103,"*",H99:H103)</f>
        <v>0</v>
      </c>
      <c r="F105" s="145">
        <f>SUMIF(E99:E103,"Doc*",F99:F103)</f>
        <v>0</v>
      </c>
      <c r="G105" s="145">
        <f>SUMIF(E99:E103,"Doc*",G99:G103)</f>
        <v>0</v>
      </c>
      <c r="H105" s="145">
        <f>SUMIF(E99:E103,"Doc*",H99:H103)</f>
        <v>0</v>
      </c>
    </row>
    <row r="106" spans="1:12" x14ac:dyDescent="0.25">
      <c r="A106" s="77" t="s">
        <v>88</v>
      </c>
      <c r="B106" s="224"/>
      <c r="C106" s="224"/>
      <c r="D106" s="224"/>
      <c r="E106" s="224"/>
      <c r="F106" s="224"/>
      <c r="G106" s="224"/>
      <c r="H106" s="224"/>
      <c r="I106" s="224"/>
      <c r="J106" s="225"/>
    </row>
    <row r="107" spans="1:12" x14ac:dyDescent="0.25">
      <c r="A107" s="44" t="s">
        <v>37</v>
      </c>
      <c r="B107" s="128" t="s">
        <v>0</v>
      </c>
      <c r="C107" s="22" t="s">
        <v>0</v>
      </c>
      <c r="D107" s="226" t="s">
        <v>164</v>
      </c>
      <c r="E107" s="227"/>
      <c r="F107" s="215" t="s">
        <v>112</v>
      </c>
      <c r="G107" s="216"/>
      <c r="H107" s="23"/>
      <c r="I107" s="23"/>
      <c r="J107" s="24"/>
    </row>
    <row r="108" spans="1:12" x14ac:dyDescent="0.25">
      <c r="A108" s="45" t="s">
        <v>67</v>
      </c>
      <c r="B108" s="128" t="s">
        <v>112</v>
      </c>
      <c r="C108" s="20"/>
      <c r="D108" s="20"/>
      <c r="E108" s="2"/>
      <c r="F108" s="2"/>
      <c r="G108" s="2"/>
      <c r="H108" s="2"/>
      <c r="I108" s="2"/>
      <c r="J108" s="3"/>
    </row>
    <row r="109" spans="1:12" x14ac:dyDescent="0.25">
      <c r="A109" s="92" t="s">
        <v>68</v>
      </c>
      <c r="B109" s="124"/>
      <c r="C109" s="217" t="s">
        <v>69</v>
      </c>
      <c r="D109" s="218"/>
      <c r="E109" s="124"/>
      <c r="F109" s="2"/>
      <c r="G109" s="2"/>
      <c r="H109" s="2"/>
      <c r="I109" s="2"/>
      <c r="J109" s="3"/>
    </row>
    <row r="110" spans="1:12" x14ac:dyDescent="0.25">
      <c r="A110" s="46" t="s">
        <v>70</v>
      </c>
      <c r="B110" s="219" t="s">
        <v>0</v>
      </c>
      <c r="C110" s="215"/>
      <c r="D110" s="215"/>
      <c r="E110" s="216"/>
      <c r="F110" s="2"/>
      <c r="G110" s="2"/>
      <c r="H110" s="2"/>
      <c r="I110" s="2"/>
      <c r="J110" s="3"/>
    </row>
    <row r="111" spans="1:12" x14ac:dyDescent="0.25">
      <c r="A111" s="38" t="s">
        <v>71</v>
      </c>
      <c r="B111" s="137" t="s">
        <v>112</v>
      </c>
      <c r="C111" s="220" t="s">
        <v>0</v>
      </c>
      <c r="D111" s="221"/>
      <c r="E111" s="221"/>
      <c r="F111" s="221"/>
      <c r="G111" s="221"/>
      <c r="H111" s="221"/>
      <c r="I111" s="222"/>
      <c r="J111" s="223"/>
      <c r="L111" t="s">
        <v>0</v>
      </c>
    </row>
    <row r="112" spans="1:12" s="1" customFormat="1" ht="80.45" customHeight="1" x14ac:dyDescent="0.25">
      <c r="A112" s="93" t="s">
        <v>158</v>
      </c>
      <c r="B112" s="47" t="s">
        <v>72</v>
      </c>
      <c r="C112" s="48" t="s">
        <v>73</v>
      </c>
      <c r="D112" s="48" t="s">
        <v>74</v>
      </c>
      <c r="E112" s="48" t="s">
        <v>75</v>
      </c>
      <c r="F112" s="48" t="s">
        <v>76</v>
      </c>
      <c r="G112" s="48" t="s">
        <v>77</v>
      </c>
      <c r="H112" s="48" t="s">
        <v>140</v>
      </c>
      <c r="I112" s="49" t="s">
        <v>82</v>
      </c>
      <c r="J112" s="94" t="s">
        <v>78</v>
      </c>
    </row>
    <row r="113" spans="1:12" x14ac:dyDescent="0.25">
      <c r="A113" s="130"/>
      <c r="B113" s="131"/>
      <c r="C113" s="131"/>
      <c r="D113" s="131"/>
      <c r="E113" s="132"/>
      <c r="F113" s="132"/>
      <c r="G113" s="132"/>
      <c r="H113" s="132"/>
      <c r="I113" s="133"/>
      <c r="J113" s="134" t="s">
        <v>0</v>
      </c>
    </row>
    <row r="114" spans="1:12" x14ac:dyDescent="0.25">
      <c r="A114" s="130"/>
      <c r="B114" s="131"/>
      <c r="C114" s="131"/>
      <c r="D114" s="131"/>
      <c r="E114" s="132"/>
      <c r="F114" s="132"/>
      <c r="G114" s="132"/>
      <c r="H114" s="132"/>
      <c r="I114" s="133" t="s">
        <v>0</v>
      </c>
      <c r="J114" s="134"/>
    </row>
    <row r="115" spans="1:12" x14ac:dyDescent="0.25">
      <c r="A115" s="130"/>
      <c r="B115" s="131"/>
      <c r="C115" s="131"/>
      <c r="D115" s="131"/>
      <c r="E115" s="132" t="s">
        <v>0</v>
      </c>
      <c r="F115" s="132" t="s">
        <v>0</v>
      </c>
      <c r="G115" s="132" t="s">
        <v>0</v>
      </c>
      <c r="H115" s="132" t="s">
        <v>0</v>
      </c>
      <c r="I115" s="133"/>
      <c r="J115" s="134"/>
    </row>
    <row r="116" spans="1:12" x14ac:dyDescent="0.25">
      <c r="A116" s="130"/>
      <c r="B116" s="131"/>
      <c r="C116" s="131"/>
      <c r="D116" s="131"/>
      <c r="E116" s="132"/>
      <c r="F116" s="132"/>
      <c r="G116" s="132"/>
      <c r="H116" s="132"/>
      <c r="I116" s="133"/>
      <c r="J116" s="134"/>
    </row>
    <row r="117" spans="1:12" x14ac:dyDescent="0.25">
      <c r="A117" s="135" t="s">
        <v>161</v>
      </c>
      <c r="B117" s="131"/>
      <c r="C117" s="131"/>
      <c r="D117" s="131"/>
      <c r="E117" s="132"/>
      <c r="F117" s="132"/>
      <c r="G117" s="132"/>
      <c r="H117" s="132"/>
      <c r="I117" s="133"/>
      <c r="J117" s="136"/>
    </row>
    <row r="118" spans="1:12" x14ac:dyDescent="0.25">
      <c r="A118" s="50" t="s">
        <v>80</v>
      </c>
      <c r="B118" s="90">
        <f>SUM(C119:E119)</f>
        <v>0</v>
      </c>
      <c r="C118" s="91"/>
      <c r="D118" s="91"/>
      <c r="E118" s="90">
        <f>SUM(F119:H119)</f>
        <v>0</v>
      </c>
      <c r="F118" s="51">
        <f>SUM(F113:F117)</f>
        <v>0</v>
      </c>
      <c r="G118" s="51">
        <f>SUM(G113:G117)</f>
        <v>0</v>
      </c>
      <c r="H118" s="51">
        <f>SUM(H113:H117)</f>
        <v>0</v>
      </c>
      <c r="I118" s="51"/>
      <c r="J118" s="52" t="s">
        <v>0</v>
      </c>
    </row>
    <row r="119" spans="1:12" s="143" customFormat="1" x14ac:dyDescent="0.25">
      <c r="B119" s="144">
        <f>IF(B111="Virtual",B107,0)</f>
        <v>0</v>
      </c>
      <c r="C119" s="145">
        <f>SUMIF(B113:B117,"*",F113:F117)</f>
        <v>0</v>
      </c>
      <c r="D119" s="145">
        <f>SUMIF(B113:B117,"*",G113:G117)</f>
        <v>0</v>
      </c>
      <c r="E119" s="145">
        <f>SUMIF(B113:B117,"*",H113:H117)</f>
        <v>0</v>
      </c>
      <c r="F119" s="145">
        <f>SUMIF(E113:E117,"Doc*",F113:F117)</f>
        <v>0</v>
      </c>
      <c r="G119" s="145">
        <f>SUMIF(E113:E117,"Doc*",G113:G117)</f>
        <v>0</v>
      </c>
      <c r="H119" s="145">
        <f>SUMIF(E113:E117,"Doc*",H113:H117)</f>
        <v>0</v>
      </c>
    </row>
    <row r="120" spans="1:12" x14ac:dyDescent="0.25">
      <c r="A120" s="77" t="s">
        <v>89</v>
      </c>
      <c r="B120" s="224"/>
      <c r="C120" s="224"/>
      <c r="D120" s="224"/>
      <c r="E120" s="224"/>
      <c r="F120" s="224"/>
      <c r="G120" s="224"/>
      <c r="H120" s="224"/>
      <c r="I120" s="224"/>
      <c r="J120" s="225"/>
    </row>
    <row r="121" spans="1:12" x14ac:dyDescent="0.25">
      <c r="A121" s="44" t="s">
        <v>37</v>
      </c>
      <c r="B121" s="128" t="s">
        <v>0</v>
      </c>
      <c r="C121" s="22" t="s">
        <v>0</v>
      </c>
      <c r="D121" s="226" t="s">
        <v>164</v>
      </c>
      <c r="E121" s="227"/>
      <c r="F121" s="215" t="s">
        <v>112</v>
      </c>
      <c r="G121" s="216"/>
      <c r="H121" s="23"/>
      <c r="I121" s="23"/>
      <c r="J121" s="24"/>
    </row>
    <row r="122" spans="1:12" x14ac:dyDescent="0.25">
      <c r="A122" s="45" t="s">
        <v>67</v>
      </c>
      <c r="B122" s="128" t="s">
        <v>112</v>
      </c>
      <c r="C122" s="20"/>
      <c r="D122" s="20"/>
      <c r="E122" s="2"/>
      <c r="F122" s="2"/>
      <c r="G122" s="2"/>
      <c r="H122" s="2"/>
      <c r="I122" s="2"/>
      <c r="J122" s="3"/>
    </row>
    <row r="123" spans="1:12" x14ac:dyDescent="0.25">
      <c r="A123" s="92" t="s">
        <v>68</v>
      </c>
      <c r="B123" s="124"/>
      <c r="C123" s="217" t="s">
        <v>69</v>
      </c>
      <c r="D123" s="218"/>
      <c r="E123" s="124"/>
      <c r="F123" s="2"/>
      <c r="G123" s="2"/>
      <c r="H123" s="2"/>
      <c r="I123" s="2"/>
      <c r="J123" s="3"/>
    </row>
    <row r="124" spans="1:12" x14ac:dyDescent="0.25">
      <c r="A124" s="46" t="s">
        <v>70</v>
      </c>
      <c r="B124" s="219" t="s">
        <v>0</v>
      </c>
      <c r="C124" s="215"/>
      <c r="D124" s="215"/>
      <c r="E124" s="216"/>
      <c r="F124" s="2"/>
      <c r="G124" s="2"/>
      <c r="H124" s="2"/>
      <c r="I124" s="2"/>
      <c r="J124" s="3"/>
    </row>
    <row r="125" spans="1:12" x14ac:dyDescent="0.25">
      <c r="A125" s="38" t="s">
        <v>71</v>
      </c>
      <c r="B125" s="137" t="s">
        <v>112</v>
      </c>
      <c r="C125" s="220" t="s">
        <v>0</v>
      </c>
      <c r="D125" s="221"/>
      <c r="E125" s="221"/>
      <c r="F125" s="221"/>
      <c r="G125" s="221"/>
      <c r="H125" s="221"/>
      <c r="I125" s="222"/>
      <c r="J125" s="223"/>
      <c r="L125" t="s">
        <v>0</v>
      </c>
    </row>
    <row r="126" spans="1:12" s="1" customFormat="1" ht="80.25" customHeight="1" x14ac:dyDescent="0.25">
      <c r="A126" s="93" t="s">
        <v>158</v>
      </c>
      <c r="B126" s="47" t="s">
        <v>72</v>
      </c>
      <c r="C126" s="48" t="s">
        <v>73</v>
      </c>
      <c r="D126" s="48" t="s">
        <v>74</v>
      </c>
      <c r="E126" s="48" t="s">
        <v>75</v>
      </c>
      <c r="F126" s="48" t="s">
        <v>76</v>
      </c>
      <c r="G126" s="48" t="s">
        <v>77</v>
      </c>
      <c r="H126" s="48" t="s">
        <v>140</v>
      </c>
      <c r="I126" s="49" t="s">
        <v>82</v>
      </c>
      <c r="J126" s="94" t="s">
        <v>78</v>
      </c>
    </row>
    <row r="127" spans="1:12" x14ac:dyDescent="0.25">
      <c r="A127" s="130"/>
      <c r="B127" s="131"/>
      <c r="C127" s="131"/>
      <c r="D127" s="131"/>
      <c r="E127" s="132"/>
      <c r="F127" s="132"/>
      <c r="G127" s="132"/>
      <c r="H127" s="132"/>
      <c r="I127" s="133"/>
      <c r="J127" s="134" t="s">
        <v>0</v>
      </c>
    </row>
    <row r="128" spans="1:12" x14ac:dyDescent="0.25">
      <c r="A128" s="130"/>
      <c r="B128" s="131"/>
      <c r="C128" s="131"/>
      <c r="D128" s="131"/>
      <c r="E128" s="132"/>
      <c r="F128" s="132"/>
      <c r="G128" s="132"/>
      <c r="H128" s="132"/>
      <c r="I128" s="133" t="s">
        <v>0</v>
      </c>
      <c r="J128" s="134"/>
    </row>
    <row r="129" spans="1:12" x14ac:dyDescent="0.25">
      <c r="A129" s="130"/>
      <c r="B129" s="131"/>
      <c r="C129" s="131"/>
      <c r="D129" s="131"/>
      <c r="E129" s="132" t="s">
        <v>0</v>
      </c>
      <c r="F129" s="132" t="s">
        <v>0</v>
      </c>
      <c r="G129" s="132" t="s">
        <v>0</v>
      </c>
      <c r="H129" s="132" t="s">
        <v>0</v>
      </c>
      <c r="I129" s="133"/>
      <c r="J129" s="134"/>
    </row>
    <row r="130" spans="1:12" x14ac:dyDescent="0.25">
      <c r="A130" s="130"/>
      <c r="B130" s="131"/>
      <c r="C130" s="131"/>
      <c r="D130" s="131"/>
      <c r="E130" s="132"/>
      <c r="F130" s="132"/>
      <c r="G130" s="132"/>
      <c r="H130" s="132"/>
      <c r="I130" s="133"/>
      <c r="J130" s="134"/>
    </row>
    <row r="131" spans="1:12" x14ac:dyDescent="0.25">
      <c r="A131" s="135" t="s">
        <v>161</v>
      </c>
      <c r="B131" s="131"/>
      <c r="C131" s="131"/>
      <c r="D131" s="131"/>
      <c r="E131" s="132"/>
      <c r="F131" s="132"/>
      <c r="G131" s="132"/>
      <c r="H131" s="132"/>
      <c r="I131" s="133"/>
      <c r="J131" s="136"/>
    </row>
    <row r="132" spans="1:12" x14ac:dyDescent="0.25">
      <c r="A132" s="50" t="s">
        <v>80</v>
      </c>
      <c r="B132" s="90">
        <f>SUM(C133:E133)</f>
        <v>0</v>
      </c>
      <c r="C132" s="91"/>
      <c r="D132" s="91"/>
      <c r="E132" s="90">
        <f>SUM(F133:H133)</f>
        <v>0</v>
      </c>
      <c r="F132" s="51">
        <f>SUM(F127:F131)</f>
        <v>0</v>
      </c>
      <c r="G132" s="51">
        <f>SUM(G127:G131)</f>
        <v>0</v>
      </c>
      <c r="H132" s="51">
        <f>SUM(H127:H131)</f>
        <v>0</v>
      </c>
      <c r="I132" s="51"/>
      <c r="J132" s="52" t="s">
        <v>0</v>
      </c>
    </row>
    <row r="133" spans="1:12" s="143" customFormat="1" x14ac:dyDescent="0.25">
      <c r="B133" s="144">
        <f>IF(B125="Virtual",B121,0)</f>
        <v>0</v>
      </c>
      <c r="C133" s="145">
        <f>SUMIF(B127:B131,"*",F127:F131)</f>
        <v>0</v>
      </c>
      <c r="D133" s="145">
        <f>SUMIF(B127:B131,"*",G127:G131)</f>
        <v>0</v>
      </c>
      <c r="E133" s="145">
        <f>SUMIF(B127:B131,"*",H127:H131)</f>
        <v>0</v>
      </c>
      <c r="F133" s="145">
        <f>SUMIF(E127:E131,"Doc*",F127:F131)</f>
        <v>0</v>
      </c>
      <c r="G133" s="145">
        <f>SUMIF(E127:E131,"Doc*",G127:G131)</f>
        <v>0</v>
      </c>
      <c r="H133" s="145">
        <f>SUMIF(E127:E131,"Doc*",H127:H131)</f>
        <v>0</v>
      </c>
    </row>
    <row r="134" spans="1:12" x14ac:dyDescent="0.25">
      <c r="A134" s="77" t="s">
        <v>90</v>
      </c>
      <c r="B134" s="224"/>
      <c r="C134" s="224"/>
      <c r="D134" s="224"/>
      <c r="E134" s="224"/>
      <c r="F134" s="224"/>
      <c r="G134" s="224"/>
      <c r="H134" s="224"/>
      <c r="I134" s="224"/>
      <c r="J134" s="225"/>
    </row>
    <row r="135" spans="1:12" x14ac:dyDescent="0.25">
      <c r="A135" s="44" t="s">
        <v>37</v>
      </c>
      <c r="B135" s="128" t="s">
        <v>0</v>
      </c>
      <c r="C135" s="22" t="s">
        <v>0</v>
      </c>
      <c r="D135" s="226" t="s">
        <v>164</v>
      </c>
      <c r="E135" s="227"/>
      <c r="F135" s="215" t="s">
        <v>112</v>
      </c>
      <c r="G135" s="216"/>
      <c r="H135" s="23"/>
      <c r="I135" s="23"/>
      <c r="J135" s="24"/>
    </row>
    <row r="136" spans="1:12" x14ac:dyDescent="0.25">
      <c r="A136" s="45" t="s">
        <v>67</v>
      </c>
      <c r="B136" s="128" t="s">
        <v>112</v>
      </c>
      <c r="C136" s="20"/>
      <c r="D136" s="20"/>
      <c r="E136" s="2"/>
      <c r="F136" s="2"/>
      <c r="G136" s="2"/>
      <c r="H136" s="2"/>
      <c r="I136" s="2"/>
      <c r="J136" s="3"/>
    </row>
    <row r="137" spans="1:12" x14ac:dyDescent="0.25">
      <c r="A137" s="92" t="s">
        <v>68</v>
      </c>
      <c r="B137" s="124"/>
      <c r="C137" s="217" t="s">
        <v>69</v>
      </c>
      <c r="D137" s="218"/>
      <c r="E137" s="124"/>
      <c r="F137" s="2"/>
      <c r="G137" s="2"/>
      <c r="H137" s="2"/>
      <c r="I137" s="2"/>
      <c r="J137" s="3"/>
    </row>
    <row r="138" spans="1:12" x14ac:dyDescent="0.25">
      <c r="A138" s="46" t="s">
        <v>70</v>
      </c>
      <c r="B138" s="219" t="s">
        <v>0</v>
      </c>
      <c r="C138" s="215"/>
      <c r="D138" s="215"/>
      <c r="E138" s="216"/>
      <c r="F138" s="2"/>
      <c r="G138" s="2"/>
      <c r="H138" s="2"/>
      <c r="I138" s="2"/>
      <c r="J138" s="3"/>
    </row>
    <row r="139" spans="1:12" x14ac:dyDescent="0.25">
      <c r="A139" s="38" t="s">
        <v>71</v>
      </c>
      <c r="B139" s="137" t="s">
        <v>112</v>
      </c>
      <c r="C139" s="220" t="s">
        <v>0</v>
      </c>
      <c r="D139" s="221"/>
      <c r="E139" s="221"/>
      <c r="F139" s="221"/>
      <c r="G139" s="221"/>
      <c r="H139" s="221"/>
      <c r="I139" s="222"/>
      <c r="J139" s="223"/>
      <c r="L139" t="s">
        <v>0</v>
      </c>
    </row>
    <row r="140" spans="1:12" s="1" customFormat="1" ht="78" customHeight="1" x14ac:dyDescent="0.25">
      <c r="A140" s="93" t="s">
        <v>158</v>
      </c>
      <c r="B140" s="47" t="s">
        <v>72</v>
      </c>
      <c r="C140" s="48" t="s">
        <v>73</v>
      </c>
      <c r="D140" s="48" t="s">
        <v>74</v>
      </c>
      <c r="E140" s="48" t="s">
        <v>75</v>
      </c>
      <c r="F140" s="48" t="s">
        <v>76</v>
      </c>
      <c r="G140" s="48" t="s">
        <v>77</v>
      </c>
      <c r="H140" s="48" t="s">
        <v>140</v>
      </c>
      <c r="I140" s="49" t="s">
        <v>82</v>
      </c>
      <c r="J140" s="94" t="s">
        <v>78</v>
      </c>
    </row>
    <row r="141" spans="1:12" x14ac:dyDescent="0.25">
      <c r="A141" s="130"/>
      <c r="B141" s="131"/>
      <c r="C141" s="131"/>
      <c r="D141" s="131"/>
      <c r="E141" s="132"/>
      <c r="F141" s="132"/>
      <c r="G141" s="132"/>
      <c r="H141" s="132"/>
      <c r="I141" s="133"/>
      <c r="J141" s="134" t="s">
        <v>0</v>
      </c>
    </row>
    <row r="142" spans="1:12" x14ac:dyDescent="0.25">
      <c r="A142" s="130"/>
      <c r="B142" s="131"/>
      <c r="C142" s="131"/>
      <c r="D142" s="131"/>
      <c r="E142" s="132"/>
      <c r="F142" s="132"/>
      <c r="G142" s="132"/>
      <c r="H142" s="132"/>
      <c r="I142" s="133" t="s">
        <v>0</v>
      </c>
      <c r="J142" s="134"/>
    </row>
    <row r="143" spans="1:12" x14ac:dyDescent="0.25">
      <c r="A143" s="130"/>
      <c r="B143" s="131"/>
      <c r="C143" s="131"/>
      <c r="D143" s="131"/>
      <c r="E143" s="132" t="s">
        <v>0</v>
      </c>
      <c r="F143" s="132" t="s">
        <v>0</v>
      </c>
      <c r="G143" s="132" t="s">
        <v>0</v>
      </c>
      <c r="H143" s="132" t="s">
        <v>0</v>
      </c>
      <c r="I143" s="133"/>
      <c r="J143" s="134"/>
    </row>
    <row r="144" spans="1:12" x14ac:dyDescent="0.25">
      <c r="A144" s="130"/>
      <c r="B144" s="131"/>
      <c r="C144" s="131"/>
      <c r="D144" s="131"/>
      <c r="E144" s="132"/>
      <c r="F144" s="132"/>
      <c r="G144" s="132"/>
      <c r="H144" s="132"/>
      <c r="I144" s="133"/>
      <c r="J144" s="134"/>
    </row>
    <row r="145" spans="1:12" x14ac:dyDescent="0.25">
      <c r="A145" s="135" t="s">
        <v>161</v>
      </c>
      <c r="B145" s="131"/>
      <c r="C145" s="131"/>
      <c r="D145" s="131"/>
      <c r="E145" s="132"/>
      <c r="F145" s="132"/>
      <c r="G145" s="132"/>
      <c r="H145" s="132"/>
      <c r="I145" s="133"/>
      <c r="J145" s="136"/>
    </row>
    <row r="146" spans="1:12" x14ac:dyDescent="0.25">
      <c r="A146" s="50" t="s">
        <v>80</v>
      </c>
      <c r="B146" s="139">
        <f>SUM(C147:E147)</f>
        <v>0</v>
      </c>
      <c r="C146" s="140"/>
      <c r="D146" s="140"/>
      <c r="E146" s="90">
        <f>SUM(F147:H147)</f>
        <v>0</v>
      </c>
      <c r="F146" s="51">
        <f>SUM(F141:F145)</f>
        <v>0</v>
      </c>
      <c r="G146" s="51">
        <f>SUM(G141:G145)</f>
        <v>0</v>
      </c>
      <c r="H146" s="51">
        <f>SUM(H141:H145)</f>
        <v>0</v>
      </c>
      <c r="I146" s="51"/>
      <c r="J146" s="52" t="s">
        <v>0</v>
      </c>
    </row>
    <row r="147" spans="1:12" s="143" customFormat="1" x14ac:dyDescent="0.25">
      <c r="B147" s="144">
        <f>IF(B139="Virtual",B135,0)</f>
        <v>0</v>
      </c>
      <c r="C147" s="145">
        <f>SUMIF(B141:B145,"*",F141:F145)</f>
        <v>0</v>
      </c>
      <c r="D147" s="145">
        <f>SUMIF(B141:B145,"*",G141:G145)</f>
        <v>0</v>
      </c>
      <c r="E147" s="145">
        <f>SUMIF(B141:B145,"*",H141:H145)</f>
        <v>0</v>
      </c>
      <c r="F147" s="145">
        <f>SUMIF(E141:E145,"Doc*",F141:F145)</f>
        <v>0</v>
      </c>
      <c r="G147" s="145">
        <f>SUMIF(E141:E145,"Doc*",G141:G145)</f>
        <v>0</v>
      </c>
      <c r="H147" s="145">
        <f>SUMIF(E141:E145,"Doc*",H141:H145)</f>
        <v>0</v>
      </c>
    </row>
    <row r="148" spans="1:12" s="143" customFormat="1" x14ac:dyDescent="0.25">
      <c r="B148" s="144"/>
      <c r="C148" s="145"/>
      <c r="D148" s="145"/>
      <c r="E148" s="145"/>
      <c r="F148" s="145"/>
      <c r="G148" s="145"/>
      <c r="H148" s="145"/>
    </row>
    <row r="149" spans="1:12" x14ac:dyDescent="0.25">
      <c r="A149" s="77" t="s">
        <v>167</v>
      </c>
      <c r="B149" s="224"/>
      <c r="C149" s="224"/>
      <c r="D149" s="224"/>
      <c r="E149" s="224"/>
      <c r="F149" s="224"/>
      <c r="G149" s="224"/>
      <c r="H149" s="224"/>
      <c r="I149" s="224"/>
      <c r="J149" s="225"/>
    </row>
    <row r="150" spans="1:12" x14ac:dyDescent="0.25">
      <c r="A150" s="44" t="s">
        <v>37</v>
      </c>
      <c r="B150" s="128" t="s">
        <v>0</v>
      </c>
      <c r="C150" s="22" t="s">
        <v>0</v>
      </c>
      <c r="D150" s="226" t="s">
        <v>164</v>
      </c>
      <c r="E150" s="227"/>
      <c r="F150" s="215" t="s">
        <v>112</v>
      </c>
      <c r="G150" s="216"/>
      <c r="H150" s="23"/>
      <c r="I150" s="23"/>
      <c r="J150" s="24"/>
    </row>
    <row r="151" spans="1:12" x14ac:dyDescent="0.25">
      <c r="A151" s="45" t="s">
        <v>67</v>
      </c>
      <c r="B151" s="128" t="s">
        <v>112</v>
      </c>
      <c r="C151" s="20"/>
      <c r="D151" s="20"/>
      <c r="E151" s="2"/>
      <c r="F151" s="2"/>
      <c r="G151" s="2"/>
      <c r="H151" s="2"/>
      <c r="I151" s="2"/>
      <c r="J151" s="3"/>
    </row>
    <row r="152" spans="1:12" x14ac:dyDescent="0.25">
      <c r="A152" s="92" t="s">
        <v>68</v>
      </c>
      <c r="B152" s="124"/>
      <c r="C152" s="217" t="s">
        <v>69</v>
      </c>
      <c r="D152" s="218"/>
      <c r="E152" s="124"/>
      <c r="F152" s="2"/>
      <c r="G152" s="2"/>
      <c r="H152" s="2"/>
      <c r="I152" s="2"/>
      <c r="J152" s="3"/>
    </row>
    <row r="153" spans="1:12" x14ac:dyDescent="0.25">
      <c r="A153" s="46" t="s">
        <v>70</v>
      </c>
      <c r="B153" s="219" t="s">
        <v>0</v>
      </c>
      <c r="C153" s="215"/>
      <c r="D153" s="215"/>
      <c r="E153" s="216"/>
      <c r="F153" s="2"/>
      <c r="G153" s="2"/>
      <c r="H153" s="2"/>
      <c r="I153" s="2"/>
      <c r="J153" s="3"/>
    </row>
    <row r="154" spans="1:12" x14ac:dyDescent="0.25">
      <c r="A154" s="38" t="s">
        <v>71</v>
      </c>
      <c r="B154" s="137" t="s">
        <v>112</v>
      </c>
      <c r="C154" s="220" t="s">
        <v>0</v>
      </c>
      <c r="D154" s="221"/>
      <c r="E154" s="221"/>
      <c r="F154" s="221"/>
      <c r="G154" s="221"/>
      <c r="H154" s="221"/>
      <c r="I154" s="222"/>
      <c r="J154" s="223"/>
      <c r="L154" t="s">
        <v>0</v>
      </c>
    </row>
    <row r="155" spans="1:12" s="1" customFormat="1" ht="78" customHeight="1" x14ac:dyDescent="0.25">
      <c r="A155" s="93" t="s">
        <v>158</v>
      </c>
      <c r="B155" s="47" t="s">
        <v>72</v>
      </c>
      <c r="C155" s="48" t="s">
        <v>73</v>
      </c>
      <c r="D155" s="48" t="s">
        <v>74</v>
      </c>
      <c r="E155" s="48" t="s">
        <v>75</v>
      </c>
      <c r="F155" s="48" t="s">
        <v>76</v>
      </c>
      <c r="G155" s="48" t="s">
        <v>77</v>
      </c>
      <c r="H155" s="48" t="s">
        <v>140</v>
      </c>
      <c r="I155" s="49" t="s">
        <v>82</v>
      </c>
      <c r="J155" s="94" t="s">
        <v>78</v>
      </c>
    </row>
    <row r="156" spans="1:12" x14ac:dyDescent="0.25">
      <c r="A156" s="130"/>
      <c r="B156" s="131"/>
      <c r="C156" s="131"/>
      <c r="D156" s="131"/>
      <c r="E156" s="132"/>
      <c r="F156" s="132"/>
      <c r="G156" s="132"/>
      <c r="H156" s="132"/>
      <c r="I156" s="133"/>
      <c r="J156" s="134" t="s">
        <v>0</v>
      </c>
    </row>
    <row r="157" spans="1:12" x14ac:dyDescent="0.25">
      <c r="A157" s="130"/>
      <c r="B157" s="131"/>
      <c r="C157" s="131"/>
      <c r="D157" s="131"/>
      <c r="E157" s="132"/>
      <c r="F157" s="132"/>
      <c r="G157" s="132"/>
      <c r="H157" s="132"/>
      <c r="I157" s="133" t="s">
        <v>0</v>
      </c>
      <c r="J157" s="134"/>
    </row>
    <row r="158" spans="1:12" x14ac:dyDescent="0.25">
      <c r="A158" s="130"/>
      <c r="B158" s="131"/>
      <c r="C158" s="131"/>
      <c r="D158" s="131"/>
      <c r="E158" s="132" t="s">
        <v>0</v>
      </c>
      <c r="F158" s="132" t="s">
        <v>0</v>
      </c>
      <c r="G158" s="132" t="s">
        <v>0</v>
      </c>
      <c r="H158" s="132" t="s">
        <v>0</v>
      </c>
      <c r="I158" s="133"/>
      <c r="J158" s="134"/>
    </row>
    <row r="159" spans="1:12" x14ac:dyDescent="0.25">
      <c r="A159" s="130"/>
      <c r="B159" s="131"/>
      <c r="C159" s="131"/>
      <c r="D159" s="131"/>
      <c r="E159" s="132"/>
      <c r="F159" s="132"/>
      <c r="G159" s="132"/>
      <c r="H159" s="132"/>
      <c r="I159" s="133"/>
      <c r="J159" s="134"/>
    </row>
    <row r="160" spans="1:12" x14ac:dyDescent="0.25">
      <c r="A160" s="135" t="s">
        <v>161</v>
      </c>
      <c r="B160" s="131"/>
      <c r="C160" s="131"/>
      <c r="D160" s="131"/>
      <c r="E160" s="132"/>
      <c r="F160" s="132"/>
      <c r="G160" s="132"/>
      <c r="H160" s="132"/>
      <c r="I160" s="133"/>
      <c r="J160" s="136"/>
    </row>
    <row r="161" spans="1:12" x14ac:dyDescent="0.25">
      <c r="A161" s="50" t="s">
        <v>80</v>
      </c>
      <c r="B161" s="139">
        <f>SUM(C162:E162)</f>
        <v>0</v>
      </c>
      <c r="C161" s="140"/>
      <c r="D161" s="140"/>
      <c r="E161" s="90">
        <f>SUM(F162:H162)</f>
        <v>0</v>
      </c>
      <c r="F161" s="51">
        <f>SUM(F156:F160)</f>
        <v>0</v>
      </c>
      <c r="G161" s="51">
        <f>SUM(G156:G160)</f>
        <v>0</v>
      </c>
      <c r="H161" s="51">
        <f>SUM(H156:H160)</f>
        <v>0</v>
      </c>
      <c r="I161" s="51"/>
      <c r="J161" s="52" t="s">
        <v>0</v>
      </c>
    </row>
    <row r="162" spans="1:12" s="143" customFormat="1" x14ac:dyDescent="0.25">
      <c r="B162" s="144">
        <f>IF(B154="Virtual",B150,0)</f>
        <v>0</v>
      </c>
      <c r="C162" s="145">
        <f>SUMIF(B156:B160,"*",F156:F160)</f>
        <v>0</v>
      </c>
      <c r="D162" s="145">
        <f>SUMIF(B156:B160,"*",G156:G160)</f>
        <v>0</v>
      </c>
      <c r="E162" s="145">
        <f>SUMIF(B156:B160,"*",H156:H160)</f>
        <v>0</v>
      </c>
      <c r="F162" s="145">
        <f>SUMIF(E156:E160,"Doc*",F156:F160)</f>
        <v>0</v>
      </c>
      <c r="G162" s="145">
        <f>SUMIF(E156:E160,"Doc*",G156:G160)</f>
        <v>0</v>
      </c>
      <c r="H162" s="145">
        <f>SUMIF(E156:E160,"Doc*",H156:H160)</f>
        <v>0</v>
      </c>
    </row>
    <row r="163" spans="1:12" s="88" customFormat="1" x14ac:dyDescent="0.25">
      <c r="B163" s="146"/>
      <c r="C163" s="147"/>
      <c r="D163" s="147"/>
      <c r="E163" s="147"/>
      <c r="F163" s="147"/>
      <c r="G163" s="147"/>
      <c r="H163" s="147"/>
    </row>
    <row r="164" spans="1:12" x14ac:dyDescent="0.25">
      <c r="A164" s="77" t="s">
        <v>168</v>
      </c>
      <c r="B164" s="224"/>
      <c r="C164" s="224"/>
      <c r="D164" s="224"/>
      <c r="E164" s="224"/>
      <c r="F164" s="224"/>
      <c r="G164" s="224"/>
      <c r="H164" s="224"/>
      <c r="I164" s="224"/>
      <c r="J164" s="225"/>
    </row>
    <row r="165" spans="1:12" x14ac:dyDescent="0.25">
      <c r="A165" s="44" t="s">
        <v>37</v>
      </c>
      <c r="B165" s="128" t="s">
        <v>0</v>
      </c>
      <c r="C165" s="22" t="s">
        <v>0</v>
      </c>
      <c r="D165" s="226" t="s">
        <v>164</v>
      </c>
      <c r="E165" s="227"/>
      <c r="F165" s="215" t="s">
        <v>112</v>
      </c>
      <c r="G165" s="216"/>
      <c r="H165" s="23"/>
      <c r="I165" s="23"/>
      <c r="J165" s="24"/>
    </row>
    <row r="166" spans="1:12" x14ac:dyDescent="0.25">
      <c r="A166" s="45" t="s">
        <v>67</v>
      </c>
      <c r="B166" s="128" t="s">
        <v>112</v>
      </c>
      <c r="C166" s="20"/>
      <c r="D166" s="20"/>
      <c r="E166" s="2"/>
      <c r="F166" s="2"/>
      <c r="G166" s="2"/>
      <c r="H166" s="2"/>
      <c r="I166" s="2"/>
      <c r="J166" s="3"/>
    </row>
    <row r="167" spans="1:12" x14ac:dyDescent="0.25">
      <c r="A167" s="92" t="s">
        <v>68</v>
      </c>
      <c r="B167" s="124"/>
      <c r="C167" s="217" t="s">
        <v>69</v>
      </c>
      <c r="D167" s="218"/>
      <c r="E167" s="124"/>
      <c r="F167" s="2"/>
      <c r="G167" s="2"/>
      <c r="H167" s="2"/>
      <c r="I167" s="2"/>
      <c r="J167" s="3"/>
    </row>
    <row r="168" spans="1:12" x14ac:dyDescent="0.25">
      <c r="A168" s="46" t="s">
        <v>70</v>
      </c>
      <c r="B168" s="219" t="s">
        <v>0</v>
      </c>
      <c r="C168" s="215"/>
      <c r="D168" s="215"/>
      <c r="E168" s="216"/>
      <c r="F168" s="2"/>
      <c r="G168" s="2"/>
      <c r="H168" s="2"/>
      <c r="I168" s="2"/>
      <c r="J168" s="3"/>
    </row>
    <row r="169" spans="1:12" x14ac:dyDescent="0.25">
      <c r="A169" s="38" t="s">
        <v>71</v>
      </c>
      <c r="B169" s="137" t="s">
        <v>112</v>
      </c>
      <c r="C169" s="220" t="s">
        <v>0</v>
      </c>
      <c r="D169" s="221"/>
      <c r="E169" s="221"/>
      <c r="F169" s="221"/>
      <c r="G169" s="221"/>
      <c r="H169" s="221"/>
      <c r="I169" s="222"/>
      <c r="J169" s="223"/>
      <c r="L169" t="s">
        <v>0</v>
      </c>
    </row>
    <row r="170" spans="1:12" s="1" customFormat="1" ht="78" customHeight="1" x14ac:dyDescent="0.25">
      <c r="A170" s="93" t="s">
        <v>158</v>
      </c>
      <c r="B170" s="47" t="s">
        <v>72</v>
      </c>
      <c r="C170" s="48" t="s">
        <v>73</v>
      </c>
      <c r="D170" s="48" t="s">
        <v>74</v>
      </c>
      <c r="E170" s="48" t="s">
        <v>75</v>
      </c>
      <c r="F170" s="48" t="s">
        <v>76</v>
      </c>
      <c r="G170" s="48" t="s">
        <v>77</v>
      </c>
      <c r="H170" s="48" t="s">
        <v>140</v>
      </c>
      <c r="I170" s="49" t="s">
        <v>82</v>
      </c>
      <c r="J170" s="94" t="s">
        <v>78</v>
      </c>
    </row>
    <row r="171" spans="1:12" x14ac:dyDescent="0.25">
      <c r="A171" s="130"/>
      <c r="B171" s="131"/>
      <c r="C171" s="131"/>
      <c r="D171" s="131"/>
      <c r="E171" s="132"/>
      <c r="F171" s="132"/>
      <c r="G171" s="132"/>
      <c r="H171" s="132"/>
      <c r="I171" s="133"/>
      <c r="J171" s="134" t="s">
        <v>0</v>
      </c>
    </row>
    <row r="172" spans="1:12" x14ac:dyDescent="0.25">
      <c r="A172" s="130"/>
      <c r="B172" s="131"/>
      <c r="C172" s="131"/>
      <c r="D172" s="131"/>
      <c r="E172" s="132"/>
      <c r="F172" s="132"/>
      <c r="G172" s="132"/>
      <c r="H172" s="132"/>
      <c r="I172" s="133" t="s">
        <v>0</v>
      </c>
      <c r="J172" s="134"/>
    </row>
    <row r="173" spans="1:12" x14ac:dyDescent="0.25">
      <c r="A173" s="130"/>
      <c r="B173" s="131"/>
      <c r="C173" s="131"/>
      <c r="D173" s="131"/>
      <c r="E173" s="132" t="s">
        <v>0</v>
      </c>
      <c r="F173" s="132" t="s">
        <v>0</v>
      </c>
      <c r="G173" s="132" t="s">
        <v>0</v>
      </c>
      <c r="H173" s="132" t="s">
        <v>0</v>
      </c>
      <c r="I173" s="133"/>
      <c r="J173" s="134"/>
    </row>
    <row r="174" spans="1:12" x14ac:dyDescent="0.25">
      <c r="A174" s="130"/>
      <c r="B174" s="131"/>
      <c r="C174" s="131"/>
      <c r="D174" s="131"/>
      <c r="E174" s="132"/>
      <c r="F174" s="132"/>
      <c r="G174" s="132"/>
      <c r="H174" s="132"/>
      <c r="I174" s="133"/>
      <c r="J174" s="134"/>
    </row>
    <row r="175" spans="1:12" x14ac:dyDescent="0.25">
      <c r="A175" s="135" t="s">
        <v>161</v>
      </c>
      <c r="B175" s="131"/>
      <c r="C175" s="131"/>
      <c r="D175" s="131"/>
      <c r="E175" s="132"/>
      <c r="F175" s="132"/>
      <c r="G175" s="132"/>
      <c r="H175" s="132"/>
      <c r="I175" s="133"/>
      <c r="J175" s="136"/>
    </row>
    <row r="176" spans="1:12" x14ac:dyDescent="0.25">
      <c r="A176" s="50" t="s">
        <v>80</v>
      </c>
      <c r="B176" s="90">
        <f>SUM(C177:E177)</f>
        <v>0</v>
      </c>
      <c r="C176" s="91"/>
      <c r="D176" s="91"/>
      <c r="E176" s="90">
        <f>SUM(F177:H177)</f>
        <v>0</v>
      </c>
      <c r="F176" s="51">
        <f>SUM(F171:F175)</f>
        <v>0</v>
      </c>
      <c r="G176" s="51">
        <f>SUM(G171:G175)</f>
        <v>0</v>
      </c>
      <c r="H176" s="51">
        <f>SUM(H171:H175)</f>
        <v>0</v>
      </c>
      <c r="I176" s="51"/>
      <c r="J176" s="52" t="s">
        <v>0</v>
      </c>
    </row>
    <row r="177" spans="1:12" s="143" customFormat="1" x14ac:dyDescent="0.25">
      <c r="B177" s="144">
        <f>IF(B169="Virtual",B165,0)</f>
        <v>0</v>
      </c>
      <c r="C177" s="145">
        <f>SUMIF(B171:B175,"*",F171:F175)</f>
        <v>0</v>
      </c>
      <c r="D177" s="145">
        <f>SUMIF(B171:B175,"*",G171:G175)</f>
        <v>0</v>
      </c>
      <c r="E177" s="145">
        <f>SUMIF(B171:B175,"*",H171:H175)</f>
        <v>0</v>
      </c>
      <c r="F177" s="145">
        <f>SUMIF(E171:E175,"Doc*",F171:F175)</f>
        <v>0</v>
      </c>
      <c r="G177" s="145">
        <f>SUMIF(E171:E175,"Doc*",G171:G175)</f>
        <v>0</v>
      </c>
      <c r="H177" s="145">
        <f>SUMIF(E171:E175,"Doc*",H171:H175)</f>
        <v>0</v>
      </c>
    </row>
    <row r="178" spans="1:12" s="143" customFormat="1" x14ac:dyDescent="0.25">
      <c r="B178" s="144"/>
      <c r="C178" s="145"/>
      <c r="D178" s="145"/>
      <c r="E178" s="145"/>
      <c r="F178" s="145"/>
      <c r="G178" s="145"/>
      <c r="H178" s="145"/>
    </row>
    <row r="179" spans="1:12" x14ac:dyDescent="0.25">
      <c r="A179" s="77" t="s">
        <v>169</v>
      </c>
      <c r="B179" s="224"/>
      <c r="C179" s="224"/>
      <c r="D179" s="224"/>
      <c r="E179" s="224"/>
      <c r="F179" s="224"/>
      <c r="G179" s="224"/>
      <c r="H179" s="224"/>
      <c r="I179" s="224"/>
      <c r="J179" s="225"/>
    </row>
    <row r="180" spans="1:12" x14ac:dyDescent="0.25">
      <c r="A180" s="44" t="s">
        <v>37</v>
      </c>
      <c r="B180" s="128" t="s">
        <v>0</v>
      </c>
      <c r="C180" s="22" t="s">
        <v>0</v>
      </c>
      <c r="D180" s="226" t="s">
        <v>164</v>
      </c>
      <c r="E180" s="227"/>
      <c r="F180" s="215" t="s">
        <v>112</v>
      </c>
      <c r="G180" s="216"/>
      <c r="H180" s="23"/>
      <c r="I180" s="23"/>
      <c r="J180" s="24"/>
    </row>
    <row r="181" spans="1:12" x14ac:dyDescent="0.25">
      <c r="A181" s="45" t="s">
        <v>67</v>
      </c>
      <c r="B181" s="128" t="s">
        <v>112</v>
      </c>
      <c r="C181" s="20"/>
      <c r="D181" s="20"/>
      <c r="E181" s="2"/>
      <c r="F181" s="2"/>
      <c r="G181" s="2"/>
      <c r="H181" s="2"/>
      <c r="I181" s="2"/>
      <c r="J181" s="3"/>
    </row>
    <row r="182" spans="1:12" x14ac:dyDescent="0.25">
      <c r="A182" s="92" t="s">
        <v>68</v>
      </c>
      <c r="B182" s="124"/>
      <c r="C182" s="217" t="s">
        <v>69</v>
      </c>
      <c r="D182" s="218"/>
      <c r="E182" s="124"/>
      <c r="F182" s="2"/>
      <c r="G182" s="2"/>
      <c r="H182" s="2"/>
      <c r="I182" s="2"/>
      <c r="J182" s="3"/>
    </row>
    <row r="183" spans="1:12" x14ac:dyDescent="0.25">
      <c r="A183" s="46" t="s">
        <v>70</v>
      </c>
      <c r="B183" s="219" t="s">
        <v>0</v>
      </c>
      <c r="C183" s="215"/>
      <c r="D183" s="215"/>
      <c r="E183" s="216"/>
      <c r="F183" s="2"/>
      <c r="G183" s="2"/>
      <c r="H183" s="2"/>
      <c r="I183" s="2"/>
      <c r="J183" s="3"/>
    </row>
    <row r="184" spans="1:12" x14ac:dyDescent="0.25">
      <c r="A184" s="38" t="s">
        <v>71</v>
      </c>
      <c r="B184" s="137" t="s">
        <v>112</v>
      </c>
      <c r="C184" s="220" t="s">
        <v>0</v>
      </c>
      <c r="D184" s="221"/>
      <c r="E184" s="221"/>
      <c r="F184" s="221"/>
      <c r="G184" s="221"/>
      <c r="H184" s="221"/>
      <c r="I184" s="222"/>
      <c r="J184" s="223"/>
      <c r="L184" t="s">
        <v>0</v>
      </c>
    </row>
    <row r="185" spans="1:12" s="1" customFormat="1" ht="78" customHeight="1" x14ac:dyDescent="0.25">
      <c r="A185" s="93" t="s">
        <v>158</v>
      </c>
      <c r="B185" s="47" t="s">
        <v>72</v>
      </c>
      <c r="C185" s="48" t="s">
        <v>73</v>
      </c>
      <c r="D185" s="48" t="s">
        <v>74</v>
      </c>
      <c r="E185" s="48" t="s">
        <v>75</v>
      </c>
      <c r="F185" s="48" t="s">
        <v>76</v>
      </c>
      <c r="G185" s="48" t="s">
        <v>77</v>
      </c>
      <c r="H185" s="48" t="s">
        <v>140</v>
      </c>
      <c r="I185" s="49" t="s">
        <v>82</v>
      </c>
      <c r="J185" s="94" t="s">
        <v>78</v>
      </c>
    </row>
    <row r="186" spans="1:12" x14ac:dyDescent="0.25">
      <c r="A186" s="130"/>
      <c r="B186" s="131"/>
      <c r="C186" s="131"/>
      <c r="D186" s="131"/>
      <c r="E186" s="132"/>
      <c r="F186" s="132"/>
      <c r="G186" s="132"/>
      <c r="H186" s="132"/>
      <c r="I186" s="133"/>
      <c r="J186" s="134" t="s">
        <v>0</v>
      </c>
    </row>
    <row r="187" spans="1:12" x14ac:dyDescent="0.25">
      <c r="A187" s="130"/>
      <c r="B187" s="131"/>
      <c r="C187" s="131"/>
      <c r="D187" s="131"/>
      <c r="E187" s="132"/>
      <c r="F187" s="132"/>
      <c r="G187" s="132"/>
      <c r="H187" s="132"/>
      <c r="I187" s="133" t="s">
        <v>0</v>
      </c>
      <c r="J187" s="134"/>
    </row>
    <row r="188" spans="1:12" x14ac:dyDescent="0.25">
      <c r="A188" s="130"/>
      <c r="B188" s="131"/>
      <c r="C188" s="131"/>
      <c r="D188" s="131"/>
      <c r="E188" s="132" t="s">
        <v>0</v>
      </c>
      <c r="F188" s="132" t="s">
        <v>0</v>
      </c>
      <c r="G188" s="132" t="s">
        <v>0</v>
      </c>
      <c r="H188" s="132" t="s">
        <v>0</v>
      </c>
      <c r="I188" s="133"/>
      <c r="J188" s="134"/>
    </row>
    <row r="189" spans="1:12" x14ac:dyDescent="0.25">
      <c r="A189" s="130"/>
      <c r="B189" s="131"/>
      <c r="C189" s="131"/>
      <c r="D189" s="131"/>
      <c r="E189" s="132"/>
      <c r="F189" s="132"/>
      <c r="G189" s="132"/>
      <c r="H189" s="132"/>
      <c r="I189" s="133"/>
      <c r="J189" s="134"/>
    </row>
    <row r="190" spans="1:12" x14ac:dyDescent="0.25">
      <c r="A190" s="135" t="s">
        <v>161</v>
      </c>
      <c r="B190" s="131"/>
      <c r="C190" s="131"/>
      <c r="D190" s="131"/>
      <c r="E190" s="132"/>
      <c r="F190" s="132"/>
      <c r="G190" s="132"/>
      <c r="H190" s="132"/>
      <c r="I190" s="133"/>
      <c r="J190" s="136"/>
    </row>
    <row r="191" spans="1:12" x14ac:dyDescent="0.25">
      <c r="A191" s="50" t="s">
        <v>80</v>
      </c>
      <c r="B191" s="90">
        <f>SUM(C192:E192)</f>
        <v>0</v>
      </c>
      <c r="C191" s="91"/>
      <c r="D191" s="91"/>
      <c r="E191" s="90">
        <f>SUM(F192:H192)</f>
        <v>0</v>
      </c>
      <c r="F191" s="51">
        <f>SUM(F186:F190)</f>
        <v>0</v>
      </c>
      <c r="G191" s="51">
        <f>SUM(G186:G190)</f>
        <v>0</v>
      </c>
      <c r="H191" s="51">
        <f>SUM(H186:H190)</f>
        <v>0</v>
      </c>
      <c r="I191" s="51"/>
      <c r="J191" s="52" t="s">
        <v>0</v>
      </c>
    </row>
    <row r="192" spans="1:12" s="143" customFormat="1" x14ac:dyDescent="0.25">
      <c r="B192" s="144">
        <f>IF(B184="Virtual",B180,0)</f>
        <v>0</v>
      </c>
      <c r="C192" s="145">
        <f>SUMIF(B186:B190,"*",F186:F190)</f>
        <v>0</v>
      </c>
      <c r="D192" s="145">
        <f>SUMIF(B186:B190,"*",G186:G190)</f>
        <v>0</v>
      </c>
      <c r="E192" s="145">
        <f>SUMIF(B186:B190,"*",H186:H190)</f>
        <v>0</v>
      </c>
      <c r="F192" s="145">
        <f>SUMIF(E186:E190,"Doc*",F186:F190)</f>
        <v>0</v>
      </c>
      <c r="G192" s="145">
        <f>SUMIF(E186:E190,"Doc*",G186:G190)</f>
        <v>0</v>
      </c>
      <c r="H192" s="145">
        <f>SUMIF(E186:E190,"Doc*",H186:H190)</f>
        <v>0</v>
      </c>
    </row>
    <row r="193" spans="1:12" s="143" customFormat="1" x14ac:dyDescent="0.25">
      <c r="B193" s="144"/>
      <c r="C193" s="145"/>
      <c r="D193" s="145"/>
      <c r="E193" s="145"/>
      <c r="F193" s="145"/>
      <c r="G193" s="145"/>
      <c r="H193" s="145"/>
    </row>
    <row r="194" spans="1:12" x14ac:dyDescent="0.25">
      <c r="A194" s="77" t="s">
        <v>170</v>
      </c>
      <c r="B194" s="224"/>
      <c r="C194" s="224"/>
      <c r="D194" s="224"/>
      <c r="E194" s="224"/>
      <c r="F194" s="224"/>
      <c r="G194" s="224"/>
      <c r="H194" s="224"/>
      <c r="I194" s="224"/>
      <c r="J194" s="225"/>
    </row>
    <row r="195" spans="1:12" x14ac:dyDescent="0.25">
      <c r="A195" s="44" t="s">
        <v>37</v>
      </c>
      <c r="B195" s="128" t="s">
        <v>0</v>
      </c>
      <c r="C195" s="22" t="s">
        <v>0</v>
      </c>
      <c r="D195" s="226" t="s">
        <v>164</v>
      </c>
      <c r="E195" s="227"/>
      <c r="F195" s="215" t="s">
        <v>112</v>
      </c>
      <c r="G195" s="216"/>
      <c r="H195" s="23"/>
      <c r="I195" s="23"/>
      <c r="J195" s="24"/>
    </row>
    <row r="196" spans="1:12" x14ac:dyDescent="0.25">
      <c r="A196" s="45" t="s">
        <v>67</v>
      </c>
      <c r="B196" s="128" t="s">
        <v>112</v>
      </c>
      <c r="C196" s="20"/>
      <c r="D196" s="20"/>
      <c r="E196" s="2"/>
      <c r="F196" s="2"/>
      <c r="G196" s="2"/>
      <c r="H196" s="2"/>
      <c r="I196" s="2"/>
      <c r="J196" s="3"/>
    </row>
    <row r="197" spans="1:12" x14ac:dyDescent="0.25">
      <c r="A197" s="92" t="s">
        <v>68</v>
      </c>
      <c r="B197" s="124"/>
      <c r="C197" s="217" t="s">
        <v>69</v>
      </c>
      <c r="D197" s="218"/>
      <c r="E197" s="124"/>
      <c r="F197" s="2"/>
      <c r="G197" s="2"/>
      <c r="H197" s="2"/>
      <c r="I197" s="2"/>
      <c r="J197" s="3"/>
    </row>
    <row r="198" spans="1:12" x14ac:dyDescent="0.25">
      <c r="A198" s="46" t="s">
        <v>70</v>
      </c>
      <c r="B198" s="219" t="s">
        <v>0</v>
      </c>
      <c r="C198" s="215"/>
      <c r="D198" s="215"/>
      <c r="E198" s="216"/>
      <c r="F198" s="2"/>
      <c r="G198" s="2"/>
      <c r="H198" s="2"/>
      <c r="I198" s="2"/>
      <c r="J198" s="3"/>
    </row>
    <row r="199" spans="1:12" x14ac:dyDescent="0.25">
      <c r="A199" s="38" t="s">
        <v>71</v>
      </c>
      <c r="B199" s="137" t="s">
        <v>112</v>
      </c>
      <c r="C199" s="220" t="s">
        <v>0</v>
      </c>
      <c r="D199" s="221"/>
      <c r="E199" s="221"/>
      <c r="F199" s="221"/>
      <c r="G199" s="221"/>
      <c r="H199" s="221"/>
      <c r="I199" s="222"/>
      <c r="J199" s="223"/>
      <c r="L199" t="s">
        <v>0</v>
      </c>
    </row>
    <row r="200" spans="1:12" s="1" customFormat="1" ht="78" customHeight="1" x14ac:dyDescent="0.25">
      <c r="A200" s="93" t="s">
        <v>158</v>
      </c>
      <c r="B200" s="47" t="s">
        <v>72</v>
      </c>
      <c r="C200" s="48" t="s">
        <v>73</v>
      </c>
      <c r="D200" s="48" t="s">
        <v>74</v>
      </c>
      <c r="E200" s="48" t="s">
        <v>75</v>
      </c>
      <c r="F200" s="48" t="s">
        <v>76</v>
      </c>
      <c r="G200" s="48" t="s">
        <v>77</v>
      </c>
      <c r="H200" s="48" t="s">
        <v>140</v>
      </c>
      <c r="I200" s="49" t="s">
        <v>82</v>
      </c>
      <c r="J200" s="94" t="s">
        <v>78</v>
      </c>
    </row>
    <row r="201" spans="1:12" x14ac:dyDescent="0.25">
      <c r="A201" s="130"/>
      <c r="B201" s="131"/>
      <c r="C201" s="131"/>
      <c r="D201" s="131"/>
      <c r="E201" s="132"/>
      <c r="F201" s="132"/>
      <c r="G201" s="132"/>
      <c r="H201" s="132"/>
      <c r="I201" s="133"/>
      <c r="J201" s="134" t="s">
        <v>0</v>
      </c>
    </row>
    <row r="202" spans="1:12" x14ac:dyDescent="0.25">
      <c r="A202" s="130"/>
      <c r="B202" s="131"/>
      <c r="C202" s="131"/>
      <c r="D202" s="131"/>
      <c r="E202" s="132"/>
      <c r="F202" s="132"/>
      <c r="G202" s="132"/>
      <c r="H202" s="132"/>
      <c r="I202" s="133" t="s">
        <v>0</v>
      </c>
      <c r="J202" s="134"/>
    </row>
    <row r="203" spans="1:12" x14ac:dyDescent="0.25">
      <c r="A203" s="130"/>
      <c r="B203" s="131"/>
      <c r="C203" s="131"/>
      <c r="D203" s="131"/>
      <c r="E203" s="132" t="s">
        <v>0</v>
      </c>
      <c r="F203" s="132" t="s">
        <v>0</v>
      </c>
      <c r="G203" s="132" t="s">
        <v>0</v>
      </c>
      <c r="H203" s="132" t="s">
        <v>0</v>
      </c>
      <c r="I203" s="133"/>
      <c r="J203" s="134"/>
    </row>
    <row r="204" spans="1:12" x14ac:dyDescent="0.25">
      <c r="A204" s="130"/>
      <c r="B204" s="131"/>
      <c r="C204" s="131"/>
      <c r="D204" s="131"/>
      <c r="E204" s="132"/>
      <c r="F204" s="132"/>
      <c r="G204" s="132"/>
      <c r="H204" s="132"/>
      <c r="I204" s="133"/>
      <c r="J204" s="134"/>
    </row>
    <row r="205" spans="1:12" x14ac:dyDescent="0.25">
      <c r="A205" s="135" t="s">
        <v>161</v>
      </c>
      <c r="B205" s="131"/>
      <c r="C205" s="131"/>
      <c r="D205" s="131"/>
      <c r="E205" s="132"/>
      <c r="F205" s="132"/>
      <c r="G205" s="132"/>
      <c r="H205" s="132"/>
      <c r="I205" s="133"/>
      <c r="J205" s="136"/>
    </row>
    <row r="206" spans="1:12" x14ac:dyDescent="0.25">
      <c r="A206" s="50" t="s">
        <v>80</v>
      </c>
      <c r="B206" s="90">
        <f>SUM(C207:E207)</f>
        <v>0</v>
      </c>
      <c r="C206" s="91"/>
      <c r="D206" s="91"/>
      <c r="E206" s="90">
        <f>SUM(F207:H207)</f>
        <v>0</v>
      </c>
      <c r="F206" s="51">
        <f>SUM(F201:F205)</f>
        <v>0</v>
      </c>
      <c r="G206" s="51">
        <f>SUM(G201:G205)</f>
        <v>0</v>
      </c>
      <c r="H206" s="51">
        <f>SUM(H201:H205)</f>
        <v>0</v>
      </c>
      <c r="I206" s="51"/>
      <c r="J206" s="52" t="s">
        <v>0</v>
      </c>
    </row>
    <row r="207" spans="1:12" s="143" customFormat="1" x14ac:dyDescent="0.25">
      <c r="B207" s="144">
        <f>IF(B199="Virtual",B195,0)</f>
        <v>0</v>
      </c>
      <c r="C207" s="145">
        <f>SUMIF(B201:B205,"*",F201:F205)</f>
        <v>0</v>
      </c>
      <c r="D207" s="145">
        <f>SUMIF(B201:B205,"*",G201:G205)</f>
        <v>0</v>
      </c>
      <c r="E207" s="145">
        <f>SUMIF(B201:B205,"*",H201:H205)</f>
        <v>0</v>
      </c>
      <c r="F207" s="145">
        <f>SUMIF(E201:E205,"Doc*",F201:F205)</f>
        <v>0</v>
      </c>
      <c r="G207" s="145">
        <f>SUMIF(E201:E205,"Doc*",G201:G205)</f>
        <v>0</v>
      </c>
      <c r="H207" s="145">
        <f>SUMIF(E201:E205,"Doc*",H201:H205)</f>
        <v>0</v>
      </c>
    </row>
    <row r="208" spans="1:12" s="88" customFormat="1" x14ac:dyDescent="0.25">
      <c r="B208" s="146"/>
      <c r="C208" s="147"/>
      <c r="D208" s="147"/>
      <c r="E208" s="147"/>
      <c r="F208" s="147"/>
      <c r="G208" s="147"/>
      <c r="H208" s="147"/>
    </row>
    <row r="209" spans="1:12" x14ac:dyDescent="0.25">
      <c r="A209" s="77" t="s">
        <v>171</v>
      </c>
      <c r="B209" s="224"/>
      <c r="C209" s="224"/>
      <c r="D209" s="224"/>
      <c r="E209" s="224"/>
      <c r="F209" s="224"/>
      <c r="G209" s="224"/>
      <c r="H209" s="224"/>
      <c r="I209" s="224"/>
      <c r="J209" s="225"/>
    </row>
    <row r="210" spans="1:12" x14ac:dyDescent="0.25">
      <c r="A210" s="44" t="s">
        <v>37</v>
      </c>
      <c r="B210" s="128"/>
      <c r="C210" s="22" t="s">
        <v>0</v>
      </c>
      <c r="D210" s="226" t="s">
        <v>164</v>
      </c>
      <c r="E210" s="227"/>
      <c r="F210" s="215" t="s">
        <v>112</v>
      </c>
      <c r="G210" s="216"/>
      <c r="H210" s="23"/>
      <c r="I210" s="23"/>
      <c r="J210" s="24"/>
    </row>
    <row r="211" spans="1:12" x14ac:dyDescent="0.25">
      <c r="A211" s="45" t="s">
        <v>67</v>
      </c>
      <c r="B211" s="128" t="s">
        <v>112</v>
      </c>
      <c r="C211" s="20"/>
      <c r="D211" s="20"/>
      <c r="E211" s="2"/>
      <c r="F211" s="2"/>
      <c r="G211" s="2"/>
      <c r="H211" s="2"/>
      <c r="I211" s="2"/>
      <c r="J211" s="3"/>
    </row>
    <row r="212" spans="1:12" x14ac:dyDescent="0.25">
      <c r="A212" s="92" t="s">
        <v>68</v>
      </c>
      <c r="B212" s="124"/>
      <c r="C212" s="217" t="s">
        <v>69</v>
      </c>
      <c r="D212" s="218"/>
      <c r="E212" s="124"/>
      <c r="F212" s="2"/>
      <c r="G212" s="2"/>
      <c r="H212" s="2"/>
      <c r="I212" s="2"/>
      <c r="J212" s="3"/>
    </row>
    <row r="213" spans="1:12" x14ac:dyDescent="0.25">
      <c r="A213" s="46" t="s">
        <v>70</v>
      </c>
      <c r="B213" s="219" t="s">
        <v>0</v>
      </c>
      <c r="C213" s="215"/>
      <c r="D213" s="215"/>
      <c r="E213" s="216"/>
      <c r="F213" s="2"/>
      <c r="G213" s="2"/>
      <c r="H213" s="2"/>
      <c r="I213" s="2"/>
      <c r="J213" s="3"/>
    </row>
    <row r="214" spans="1:12" x14ac:dyDescent="0.25">
      <c r="A214" s="38" t="s">
        <v>71</v>
      </c>
      <c r="B214" s="137" t="s">
        <v>112</v>
      </c>
      <c r="C214" s="220" t="s">
        <v>0</v>
      </c>
      <c r="D214" s="221"/>
      <c r="E214" s="221"/>
      <c r="F214" s="221"/>
      <c r="G214" s="221"/>
      <c r="H214" s="221"/>
      <c r="I214" s="222"/>
      <c r="J214" s="223"/>
      <c r="L214" t="s">
        <v>0</v>
      </c>
    </row>
    <row r="215" spans="1:12" s="1" customFormat="1" ht="78" customHeight="1" x14ac:dyDescent="0.25">
      <c r="A215" s="93" t="s">
        <v>158</v>
      </c>
      <c r="B215" s="47" t="s">
        <v>72</v>
      </c>
      <c r="C215" s="48" t="s">
        <v>73</v>
      </c>
      <c r="D215" s="48" t="s">
        <v>74</v>
      </c>
      <c r="E215" s="48" t="s">
        <v>75</v>
      </c>
      <c r="F215" s="48" t="s">
        <v>76</v>
      </c>
      <c r="G215" s="48" t="s">
        <v>77</v>
      </c>
      <c r="H215" s="48" t="s">
        <v>140</v>
      </c>
      <c r="I215" s="49" t="s">
        <v>82</v>
      </c>
      <c r="J215" s="94" t="s">
        <v>78</v>
      </c>
    </row>
    <row r="216" spans="1:12" x14ac:dyDescent="0.25">
      <c r="A216" s="130"/>
      <c r="B216" s="131"/>
      <c r="C216" s="131"/>
      <c r="D216" s="131"/>
      <c r="E216" s="132"/>
      <c r="F216" s="132"/>
      <c r="G216" s="132"/>
      <c r="H216" s="132"/>
      <c r="I216" s="133"/>
      <c r="J216" s="134" t="s">
        <v>0</v>
      </c>
    </row>
    <row r="217" spans="1:12" x14ac:dyDescent="0.25">
      <c r="A217" s="130"/>
      <c r="B217" s="131"/>
      <c r="C217" s="131"/>
      <c r="D217" s="131"/>
      <c r="E217" s="132"/>
      <c r="F217" s="132"/>
      <c r="G217" s="132"/>
      <c r="H217" s="132"/>
      <c r="I217" s="133" t="s">
        <v>0</v>
      </c>
      <c r="J217" s="134"/>
    </row>
    <row r="218" spans="1:12" x14ac:dyDescent="0.25">
      <c r="A218" s="130"/>
      <c r="B218" s="131"/>
      <c r="C218" s="131"/>
      <c r="D218" s="131"/>
      <c r="E218" s="132" t="s">
        <v>0</v>
      </c>
      <c r="F218" s="132" t="s">
        <v>0</v>
      </c>
      <c r="G218" s="132" t="s">
        <v>0</v>
      </c>
      <c r="H218" s="132" t="s">
        <v>0</v>
      </c>
      <c r="I218" s="133"/>
      <c r="J218" s="134"/>
    </row>
    <row r="219" spans="1:12" x14ac:dyDescent="0.25">
      <c r="A219" s="130"/>
      <c r="B219" s="131"/>
      <c r="C219" s="131"/>
      <c r="D219" s="131"/>
      <c r="E219" s="132"/>
      <c r="F219" s="132"/>
      <c r="G219" s="132"/>
      <c r="H219" s="132"/>
      <c r="I219" s="133"/>
      <c r="J219" s="134"/>
    </row>
    <row r="220" spans="1:12" x14ac:dyDescent="0.25">
      <c r="A220" s="135" t="s">
        <v>161</v>
      </c>
      <c r="B220" s="131"/>
      <c r="C220" s="131"/>
      <c r="D220" s="131"/>
      <c r="E220" s="132"/>
      <c r="F220" s="132"/>
      <c r="G220" s="132"/>
      <c r="H220" s="132"/>
      <c r="I220" s="133"/>
      <c r="J220" s="136"/>
    </row>
    <row r="221" spans="1:12" x14ac:dyDescent="0.25">
      <c r="A221" s="50" t="s">
        <v>80</v>
      </c>
      <c r="B221" s="90">
        <f>SUM(C222:E222)</f>
        <v>0</v>
      </c>
      <c r="C221" s="91"/>
      <c r="D221" s="91"/>
      <c r="E221" s="90">
        <f>SUM(F222:H222)</f>
        <v>0</v>
      </c>
      <c r="F221" s="51">
        <f>SUM(F216:F220)</f>
        <v>0</v>
      </c>
      <c r="G221" s="51">
        <f>SUM(G216:G220)</f>
        <v>0</v>
      </c>
      <c r="H221" s="51">
        <f>SUM(H216:H220)</f>
        <v>0</v>
      </c>
      <c r="I221" s="51"/>
      <c r="J221" s="52" t="s">
        <v>0</v>
      </c>
    </row>
    <row r="222" spans="1:12" s="143" customFormat="1" x14ac:dyDescent="0.25">
      <c r="B222" s="144">
        <f>IF(B214="Virtual",B210,0)</f>
        <v>0</v>
      </c>
      <c r="C222" s="145">
        <f>SUMIF(B216:B220,"*",F216:F220)</f>
        <v>0</v>
      </c>
      <c r="D222" s="145">
        <f>SUMIF(B216:B220,"*",G216:G220)</f>
        <v>0</v>
      </c>
      <c r="E222" s="145">
        <f>SUMIF(B216:B220,"*",H216:H220)</f>
        <v>0</v>
      </c>
      <c r="F222" s="145">
        <f>SUMIF(E216:E220,"Doc*",F216:F220)</f>
        <v>0</v>
      </c>
      <c r="G222" s="145">
        <f>SUMIF(E216:E220,"Doc*",G216:G220)</f>
        <v>0</v>
      </c>
      <c r="H222" s="145">
        <f>SUMIF(E216:E220,"Doc*",H216:H220)</f>
        <v>0</v>
      </c>
    </row>
    <row r="223" spans="1:12" s="143" customFormat="1" x14ac:dyDescent="0.25">
      <c r="B223" s="144"/>
      <c r="C223" s="145"/>
      <c r="D223" s="145"/>
      <c r="E223" s="145"/>
      <c r="F223" s="145"/>
      <c r="G223" s="145"/>
      <c r="H223" s="145"/>
    </row>
    <row r="224" spans="1:12" x14ac:dyDescent="0.25">
      <c r="A224" s="84" t="s">
        <v>110</v>
      </c>
    </row>
    <row r="226" spans="1:9" x14ac:dyDescent="0.25">
      <c r="A226" s="53" t="s">
        <v>111</v>
      </c>
      <c r="B226" s="54"/>
      <c r="C226" s="55"/>
    </row>
    <row r="227" spans="1:9" x14ac:dyDescent="0.25">
      <c r="A227" s="95" t="s">
        <v>91</v>
      </c>
      <c r="B227" s="68" t="s">
        <v>0</v>
      </c>
      <c r="C227" s="74">
        <f>F221+F206+F191+F176+F161+F146+F132+F118+F104+F90+F76+F62+F48+F34+F20</f>
        <v>0</v>
      </c>
      <c r="D227" t="s">
        <v>0</v>
      </c>
    </row>
    <row r="228" spans="1:9" x14ac:dyDescent="0.25">
      <c r="A228" s="69" t="s">
        <v>92</v>
      </c>
      <c r="B228" s="70" t="s">
        <v>0</v>
      </c>
      <c r="C228" s="75">
        <f>G221+G206+G191+G176+G161+G146+G132+G118+G104+G90+G76+G62+G48+G34+G20</f>
        <v>0</v>
      </c>
    </row>
    <row r="229" spans="1:9" x14ac:dyDescent="0.25">
      <c r="A229" s="69" t="s">
        <v>93</v>
      </c>
      <c r="B229" s="70" t="s">
        <v>0</v>
      </c>
      <c r="C229" s="75">
        <f>H221+H206+H191+H176+H161+H146+H132+H118+H104+H90+H76+H62+H48+H34+H20</f>
        <v>0</v>
      </c>
    </row>
    <row r="230" spans="1:9" x14ac:dyDescent="0.25">
      <c r="A230" s="69" t="s">
        <v>94</v>
      </c>
      <c r="B230" s="70"/>
      <c r="C230" s="75">
        <f>B221+B206+B191+B176+B161+B132+B118+B104+B90+B76+B62+B48+B34+B20</f>
        <v>0</v>
      </c>
      <c r="D230" t="s">
        <v>0</v>
      </c>
    </row>
    <row r="231" spans="1:9" x14ac:dyDescent="0.25">
      <c r="A231" s="256" t="s">
        <v>95</v>
      </c>
      <c r="B231" s="257"/>
      <c r="C231" s="82" t="e">
        <f>C230/C236</f>
        <v>#DIV/0!</v>
      </c>
      <c r="D231" t="s">
        <v>0</v>
      </c>
    </row>
    <row r="232" spans="1:9" x14ac:dyDescent="0.25">
      <c r="A232" s="69" t="s">
        <v>96</v>
      </c>
      <c r="B232" s="71"/>
      <c r="C232" s="75">
        <f>E221+E206+E191+E176+E161+E146+E132+E118+E104+E90+E76+E62+E48+E34+E20</f>
        <v>0</v>
      </c>
      <c r="D232" t="s">
        <v>0</v>
      </c>
    </row>
    <row r="233" spans="1:9" ht="17.45" customHeight="1" x14ac:dyDescent="0.25">
      <c r="A233" s="254" t="s">
        <v>97</v>
      </c>
      <c r="B233" s="255"/>
      <c r="C233" s="89" t="e">
        <f>(B222+B207+B192+B177+B162+B147+B133+B119+B105+B91+B77+B63+B49+B35+B21)/'Datos Estudio'!B10</f>
        <v>#VALUE!</v>
      </c>
    </row>
    <row r="234" spans="1:9" x14ac:dyDescent="0.25">
      <c r="A234" s="72" t="s">
        <v>98</v>
      </c>
      <c r="B234" s="73"/>
      <c r="C234" s="83" t="e">
        <f>C232/C236</f>
        <v>#DIV/0!</v>
      </c>
      <c r="D234" t="s">
        <v>0</v>
      </c>
    </row>
    <row r="236" spans="1:9" x14ac:dyDescent="0.25">
      <c r="A236" s="56" t="s">
        <v>99</v>
      </c>
      <c r="B236" s="57"/>
      <c r="C236" s="58">
        <f>C227+C228+C229</f>
        <v>0</v>
      </c>
    </row>
    <row r="239" spans="1:9" x14ac:dyDescent="0.25">
      <c r="A239" s="251" t="s">
        <v>100</v>
      </c>
      <c r="B239" s="251"/>
      <c r="C239" s="251"/>
      <c r="D239" s="251"/>
      <c r="E239" s="251"/>
      <c r="F239" s="251"/>
      <c r="G239" s="251"/>
      <c r="H239" s="251"/>
      <c r="I239" s="251"/>
    </row>
    <row r="240" spans="1:9" x14ac:dyDescent="0.25">
      <c r="A240" s="26"/>
      <c r="B240" s="27"/>
      <c r="C240" s="28"/>
      <c r="E240" s="26"/>
      <c r="F240" s="27"/>
      <c r="G240" s="27"/>
      <c r="H240" s="27"/>
      <c r="I240" s="28"/>
    </row>
    <row r="241" spans="1:9" x14ac:dyDescent="0.25">
      <c r="A241" s="29"/>
      <c r="B241" s="30"/>
      <c r="C241" s="31"/>
      <c r="E241" s="29"/>
      <c r="F241" s="30"/>
      <c r="G241" s="30"/>
      <c r="H241" s="30"/>
      <c r="I241" s="31"/>
    </row>
    <row r="242" spans="1:9" x14ac:dyDescent="0.25">
      <c r="A242" s="29"/>
      <c r="B242" s="30"/>
      <c r="C242" s="31"/>
      <c r="E242" s="29"/>
      <c r="F242" s="30"/>
      <c r="G242" s="30"/>
      <c r="H242" s="30"/>
      <c r="I242" s="31"/>
    </row>
    <row r="243" spans="1:9" x14ac:dyDescent="0.25">
      <c r="A243" s="29"/>
      <c r="B243" s="30"/>
      <c r="C243" s="31"/>
      <c r="E243" s="29"/>
      <c r="F243" s="30"/>
      <c r="G243" s="30"/>
      <c r="H243" s="30"/>
      <c r="I243" s="31"/>
    </row>
    <row r="244" spans="1:9" x14ac:dyDescent="0.25">
      <c r="A244" s="29"/>
      <c r="B244" s="30"/>
      <c r="C244" s="31"/>
      <c r="E244" s="29"/>
      <c r="F244" s="30"/>
      <c r="G244" s="30"/>
      <c r="H244" s="30"/>
      <c r="I244" s="31"/>
    </row>
    <row r="245" spans="1:9" x14ac:dyDescent="0.25">
      <c r="A245" s="29"/>
      <c r="B245" s="30"/>
      <c r="C245" s="31"/>
      <c r="E245" s="29"/>
      <c r="F245" s="30"/>
      <c r="G245" s="30"/>
      <c r="H245" s="30"/>
      <c r="I245" s="31"/>
    </row>
    <row r="246" spans="1:9" x14ac:dyDescent="0.25">
      <c r="A246" s="29"/>
      <c r="B246" s="30"/>
      <c r="C246" s="31"/>
      <c r="E246" s="29"/>
      <c r="F246" s="30"/>
      <c r="G246" s="30"/>
      <c r="H246" s="30"/>
      <c r="I246" s="31"/>
    </row>
    <row r="247" spans="1:9" x14ac:dyDescent="0.25">
      <c r="A247" s="29"/>
      <c r="B247" s="30"/>
      <c r="C247" s="31"/>
      <c r="E247" s="29"/>
      <c r="F247" s="30"/>
      <c r="G247" s="30"/>
      <c r="H247" s="30"/>
      <c r="I247" s="31"/>
    </row>
    <row r="248" spans="1:9" x14ac:dyDescent="0.25">
      <c r="A248" s="29"/>
      <c r="B248" s="30"/>
      <c r="C248" s="31"/>
      <c r="E248" s="29"/>
      <c r="F248" s="30"/>
      <c r="G248" s="30"/>
      <c r="H248" s="30"/>
      <c r="I248" s="31"/>
    </row>
    <row r="249" spans="1:9" x14ac:dyDescent="0.25">
      <c r="A249" s="32"/>
      <c r="B249" s="33"/>
      <c r="C249" s="34"/>
      <c r="E249" s="32"/>
      <c r="F249" s="33"/>
      <c r="G249" s="33"/>
      <c r="H249" s="33"/>
      <c r="I249" s="34"/>
    </row>
    <row r="250" spans="1:9" x14ac:dyDescent="0.25">
      <c r="A250" s="250" t="s">
        <v>101</v>
      </c>
      <c r="B250" s="250"/>
      <c r="C250" s="250"/>
      <c r="D250" t="s">
        <v>0</v>
      </c>
      <c r="E250" s="59" t="s">
        <v>102</v>
      </c>
      <c r="F250" s="10"/>
      <c r="G250" s="10"/>
      <c r="H250" s="10"/>
      <c r="I250" s="10"/>
    </row>
    <row r="251" spans="1:9" x14ac:dyDescent="0.25">
      <c r="E251" s="60" t="s">
        <v>103</v>
      </c>
      <c r="F251" s="61"/>
      <c r="G251" s="61"/>
      <c r="H251" s="61"/>
      <c r="I251" s="62"/>
    </row>
    <row r="252" spans="1:9" x14ac:dyDescent="0.25">
      <c r="E252" s="63" t="s">
        <v>104</v>
      </c>
      <c r="F252" s="64"/>
      <c r="G252" s="64"/>
      <c r="H252" s="252"/>
      <c r="I252" s="253"/>
    </row>
    <row r="255" spans="1:9" x14ac:dyDescent="0.25">
      <c r="A255" s="238" t="s">
        <v>105</v>
      </c>
      <c r="B255" s="239"/>
      <c r="C255" s="239"/>
      <c r="D255" s="239"/>
      <c r="E255" s="239"/>
      <c r="F255" s="239"/>
      <c r="G255" s="239"/>
      <c r="H255" s="239"/>
      <c r="I255" s="240"/>
    </row>
    <row r="256" spans="1:9" x14ac:dyDescent="0.25">
      <c r="A256" s="241" t="s">
        <v>106</v>
      </c>
      <c r="B256" s="242"/>
      <c r="C256" s="242"/>
      <c r="D256" s="242"/>
      <c r="E256" s="242"/>
      <c r="F256" s="242"/>
      <c r="G256" s="242"/>
      <c r="H256" s="242"/>
      <c r="I256" s="243"/>
    </row>
    <row r="257" spans="1:9" x14ac:dyDescent="0.25">
      <c r="A257" s="247" t="s">
        <v>107</v>
      </c>
      <c r="B257" s="248"/>
      <c r="C257" s="248"/>
      <c r="D257" s="248"/>
      <c r="E257" s="248"/>
      <c r="F257" s="248"/>
      <c r="G257" s="248"/>
      <c r="H257" s="248"/>
      <c r="I257" s="249"/>
    </row>
    <row r="258" spans="1:9" x14ac:dyDescent="0.25">
      <c r="A258" s="17"/>
      <c r="B258" s="17"/>
      <c r="C258" s="17"/>
      <c r="D258" s="17"/>
      <c r="E258" s="17"/>
      <c r="F258" s="17"/>
      <c r="G258" s="17"/>
      <c r="H258" s="17"/>
      <c r="I258" s="17"/>
    </row>
    <row r="259" spans="1:9" x14ac:dyDescent="0.25">
      <c r="A259" s="229" t="s">
        <v>108</v>
      </c>
      <c r="B259" s="230"/>
      <c r="C259" s="230"/>
      <c r="D259" s="230"/>
      <c r="E259" s="230"/>
      <c r="F259" s="230"/>
      <c r="G259" s="230"/>
      <c r="H259" s="230"/>
      <c r="I259" s="231"/>
    </row>
    <row r="260" spans="1:9" x14ac:dyDescent="0.25">
      <c r="A260" s="244" t="s">
        <v>109</v>
      </c>
      <c r="B260" s="245"/>
      <c r="C260" s="245"/>
      <c r="D260" s="245"/>
      <c r="E260" s="245"/>
      <c r="F260" s="245"/>
      <c r="G260" s="245"/>
      <c r="H260" s="245"/>
      <c r="I260" s="246"/>
    </row>
    <row r="385" spans="13:46" x14ac:dyDescent="0.25">
      <c r="M385" t="s">
        <v>112</v>
      </c>
      <c r="N385" t="s">
        <v>16</v>
      </c>
      <c r="O385" t="s">
        <v>30</v>
      </c>
      <c r="P385" t="s">
        <v>129</v>
      </c>
      <c r="R385" t="s">
        <v>112</v>
      </c>
      <c r="S385" t="s">
        <v>130</v>
      </c>
      <c r="T385" t="s">
        <v>19</v>
      </c>
      <c r="U385" t="s">
        <v>131</v>
      </c>
      <c r="V385" t="s">
        <v>20</v>
      </c>
      <c r="W385" t="s">
        <v>132</v>
      </c>
      <c r="X385" t="s">
        <v>133</v>
      </c>
      <c r="Y385" t="s">
        <v>134</v>
      </c>
      <c r="Z385" t="s">
        <v>135</v>
      </c>
      <c r="AA385" t="s">
        <v>28</v>
      </c>
      <c r="AB385" t="s">
        <v>29</v>
      </c>
      <c r="AC385" t="s">
        <v>0</v>
      </c>
    </row>
    <row r="387" spans="13:46" x14ac:dyDescent="0.25">
      <c r="M387" t="s">
        <v>112</v>
      </c>
      <c r="N387" t="s">
        <v>113</v>
      </c>
      <c r="O387" t="s">
        <v>114</v>
      </c>
      <c r="P387" t="s">
        <v>115</v>
      </c>
      <c r="Q387" t="s">
        <v>116</v>
      </c>
      <c r="R387" t="s">
        <v>117</v>
      </c>
      <c r="S387" t="s">
        <v>118</v>
      </c>
      <c r="T387" t="s">
        <v>119</v>
      </c>
    </row>
    <row r="388" spans="13:46" x14ac:dyDescent="0.25">
      <c r="M388" t="s">
        <v>112</v>
      </c>
      <c r="N388" t="s">
        <v>18</v>
      </c>
      <c r="O388" t="s">
        <v>120</v>
      </c>
      <c r="P388" t="s">
        <v>121</v>
      </c>
      <c r="Q388" t="s">
        <v>0</v>
      </c>
      <c r="R388" t="s">
        <v>0</v>
      </c>
      <c r="S388" t="s">
        <v>0</v>
      </c>
      <c r="T388" t="s">
        <v>0</v>
      </c>
      <c r="U388" t="s">
        <v>0</v>
      </c>
    </row>
    <row r="389" spans="13:46" x14ac:dyDescent="0.25">
      <c r="M389" t="s">
        <v>112</v>
      </c>
      <c r="N389" t="s">
        <v>122</v>
      </c>
      <c r="O389" t="s">
        <v>123</v>
      </c>
      <c r="P389" t="s">
        <v>124</v>
      </c>
      <c r="Q389" t="s">
        <v>125</v>
      </c>
      <c r="R389" t="s">
        <v>126</v>
      </c>
      <c r="S389" t="s">
        <v>127</v>
      </c>
      <c r="T389" t="s">
        <v>128</v>
      </c>
    </row>
    <row r="397" spans="13:46" x14ac:dyDescent="0.25">
      <c r="M397" s="4" t="s">
        <v>8</v>
      </c>
      <c r="N397" s="4"/>
      <c r="O397" s="4"/>
      <c r="P397" s="4"/>
      <c r="Q397" s="4"/>
      <c r="R397" s="4"/>
      <c r="S397" s="4"/>
      <c r="T397" s="4"/>
      <c r="U397" s="4"/>
      <c r="V397" s="4"/>
      <c r="W397" s="4"/>
      <c r="X397" s="4"/>
      <c r="Y397" s="4"/>
      <c r="Z397" s="4"/>
      <c r="AA397" s="1"/>
      <c r="AB397" s="1"/>
      <c r="AC397" s="1"/>
      <c r="AD397" s="1"/>
      <c r="AE397" s="1"/>
      <c r="AF397" s="1"/>
      <c r="AG397" s="1"/>
      <c r="AH397" s="1"/>
      <c r="AI397" s="1"/>
      <c r="AJ397" s="1"/>
      <c r="AK397" s="1"/>
      <c r="AL397" s="1"/>
      <c r="AM397" s="1"/>
      <c r="AN397" s="1"/>
      <c r="AO397" s="1"/>
      <c r="AP397" s="1"/>
      <c r="AQ397" s="1"/>
      <c r="AR397" s="1"/>
      <c r="AS397" s="1"/>
      <c r="AT397" s="1"/>
    </row>
    <row r="398" spans="13:46" x14ac:dyDescent="0.25">
      <c r="M398" s="7"/>
      <c r="N398" s="7"/>
      <c r="O398" s="8"/>
      <c r="P398" s="7"/>
      <c r="Q398" s="8"/>
      <c r="R398" s="7"/>
      <c r="S398" s="8"/>
      <c r="T398" s="8"/>
      <c r="U398" s="8"/>
      <c r="V398" s="8"/>
      <c r="W398" s="8"/>
      <c r="X398" s="8"/>
      <c r="Y398" s="8"/>
      <c r="Z398" s="8"/>
      <c r="AC398" s="9">
        <f>IF(TRIM($B16)&lt;&gt;"",F16,0)</f>
        <v>0</v>
      </c>
      <c r="AD398" s="10"/>
      <c r="AE398" s="9">
        <f>IF(TRIM($B16)&lt;&gt;"",G16,0)</f>
        <v>0</v>
      </c>
      <c r="AF398" s="10"/>
      <c r="AG398" s="9">
        <f>IF(TRIM($B16)&lt;&gt;"",H16,0)</f>
        <v>0</v>
      </c>
      <c r="AH398" s="8"/>
      <c r="AI398" s="11">
        <f t="shared" ref="AI398:AK400" si="0">IF(ISNUMBER(FIND("doc",LOWER($E16))),F16,0)</f>
        <v>0</v>
      </c>
      <c r="AJ398" s="11">
        <f t="shared" si="0"/>
        <v>0</v>
      </c>
      <c r="AK398" s="11">
        <f t="shared" si="0"/>
        <v>0</v>
      </c>
      <c r="AL398" s="8"/>
      <c r="AM398" s="10">
        <f>SUM(AC398:AG398)</f>
        <v>0</v>
      </c>
      <c r="AN398" s="8"/>
      <c r="AO398" s="11">
        <f>AI398+AJ398+AK398</f>
        <v>0</v>
      </c>
      <c r="AS398" t="s">
        <v>17</v>
      </c>
    </row>
    <row r="399" spans="13:46" x14ac:dyDescent="0.25">
      <c r="M399" s="7"/>
      <c r="N399" s="7"/>
      <c r="O399" s="7"/>
      <c r="P399" s="7"/>
      <c r="Q399" s="8"/>
      <c r="R399" s="7"/>
      <c r="S399" s="8"/>
      <c r="T399" s="8"/>
      <c r="U399" s="8"/>
      <c r="V399" s="8"/>
      <c r="W399" s="8"/>
      <c r="X399" s="8"/>
      <c r="Y399" s="8"/>
      <c r="Z399" s="8"/>
      <c r="AC399" s="9">
        <f>IF(TRIM($B17)&lt;&gt;"",F17,0)</f>
        <v>0</v>
      </c>
      <c r="AD399" s="10"/>
      <c r="AE399" s="9">
        <f>IF(TRIM($B17)&lt;&gt;"",G17,0)</f>
        <v>0</v>
      </c>
      <c r="AF399" s="10"/>
      <c r="AG399" s="9">
        <f>IF(TRIM($B17)&lt;&gt;"",H17,0)</f>
        <v>0</v>
      </c>
      <c r="AH399" s="8"/>
      <c r="AI399" s="11">
        <f t="shared" si="0"/>
        <v>0</v>
      </c>
      <c r="AJ399" s="11">
        <f t="shared" si="0"/>
        <v>0</v>
      </c>
      <c r="AK399" s="11">
        <f t="shared" si="0"/>
        <v>0</v>
      </c>
      <c r="AL399" s="8"/>
      <c r="AM399" s="10">
        <f t="shared" ref="AM399:AM402" si="1">SUM(AC399:AG399)</f>
        <v>0</v>
      </c>
      <c r="AN399" s="8"/>
      <c r="AO399" s="11">
        <f t="shared" ref="AO399:AO402" si="2">AI399+AJ399+AK399</f>
        <v>0</v>
      </c>
      <c r="AS399" t="s">
        <v>9</v>
      </c>
    </row>
    <row r="400" spans="13:46" x14ac:dyDescent="0.25">
      <c r="M400" s="7"/>
      <c r="N400" s="7"/>
      <c r="O400" s="8"/>
      <c r="P400" s="7"/>
      <c r="Q400" s="8"/>
      <c r="R400" s="7"/>
      <c r="S400" s="8"/>
      <c r="T400" s="8"/>
      <c r="U400" s="8"/>
      <c r="V400" s="8"/>
      <c r="W400" s="8"/>
      <c r="X400" s="8"/>
      <c r="Y400" s="8"/>
      <c r="Z400" s="8"/>
      <c r="AC400" s="9">
        <f>IF(TRIM($B18)&lt;&gt;"",F18,0)</f>
        <v>0</v>
      </c>
      <c r="AD400" s="10"/>
      <c r="AE400" s="9">
        <f>IF(TRIM($B18)&lt;&gt;"",G18,0)</f>
        <v>0</v>
      </c>
      <c r="AF400" s="10"/>
      <c r="AG400" s="9">
        <f>IF(TRIM($B18)&lt;&gt;"",H18,0)</f>
        <v>0</v>
      </c>
      <c r="AH400" s="8"/>
      <c r="AI400" s="11">
        <f t="shared" si="0"/>
        <v>0</v>
      </c>
      <c r="AJ400" s="11">
        <f t="shared" si="0"/>
        <v>0</v>
      </c>
      <c r="AK400" s="11">
        <f t="shared" si="0"/>
        <v>0</v>
      </c>
      <c r="AL400" s="8"/>
      <c r="AM400" s="10">
        <f t="shared" si="1"/>
        <v>0</v>
      </c>
      <c r="AN400" s="8"/>
      <c r="AO400" s="11">
        <f t="shared" si="2"/>
        <v>0</v>
      </c>
      <c r="AS400" t="s">
        <v>10</v>
      </c>
    </row>
    <row r="401" spans="13:46" x14ac:dyDescent="0.25">
      <c r="M401" s="7"/>
      <c r="N401" s="7"/>
      <c r="O401" s="8"/>
      <c r="P401" s="7"/>
      <c r="Q401" s="8"/>
      <c r="R401" s="7"/>
      <c r="S401" s="8"/>
      <c r="T401" s="8"/>
      <c r="U401" s="8"/>
      <c r="V401" s="8"/>
      <c r="W401" s="8"/>
      <c r="X401" s="8"/>
      <c r="Y401" s="8"/>
      <c r="Z401" s="8"/>
      <c r="AC401" s="9">
        <f>IF(TRIM($B19)&lt;&gt;"",F19,0)</f>
        <v>0</v>
      </c>
      <c r="AD401" s="10"/>
      <c r="AE401" s="9">
        <f>IF(TRIM($B19)&lt;&gt;"",G19,0)</f>
        <v>0</v>
      </c>
      <c r="AF401" s="10"/>
      <c r="AG401" s="9">
        <f>IF(TRIM($B19)&lt;&gt;"",H19,0)</f>
        <v>0</v>
      </c>
      <c r="AH401" s="8"/>
      <c r="AI401" s="11">
        <f>IF(ISNUMBER(FIND("doc",LOWER(#REF!))),#REF!,0)</f>
        <v>0</v>
      </c>
      <c r="AJ401" s="11">
        <f>IF(ISNUMBER(FIND("doc",LOWER(#REF!))),#REF!,0)</f>
        <v>0</v>
      </c>
      <c r="AK401" s="11">
        <f>IF(ISNUMBER(FIND("doc",LOWER(#REF!))),#REF!,0)</f>
        <v>0</v>
      </c>
      <c r="AL401" s="8"/>
      <c r="AM401" s="10">
        <f t="shared" si="1"/>
        <v>0</v>
      </c>
      <c r="AN401" s="8"/>
      <c r="AO401" s="11">
        <f t="shared" si="2"/>
        <v>0</v>
      </c>
      <c r="AS401" t="s">
        <v>11</v>
      </c>
    </row>
    <row r="402" spans="13:46" x14ac:dyDescent="0.25">
      <c r="M402" s="7"/>
      <c r="N402" s="7"/>
      <c r="O402" s="8"/>
      <c r="P402" s="7"/>
      <c r="Q402" s="8"/>
      <c r="R402" s="7"/>
      <c r="S402" s="8"/>
      <c r="T402" s="8"/>
      <c r="U402" s="8"/>
      <c r="V402" s="8"/>
      <c r="W402" s="8"/>
      <c r="X402" s="8"/>
      <c r="Y402" s="8"/>
      <c r="Z402" s="8"/>
      <c r="AC402" s="9" t="e">
        <f>IF(TRIM(#REF!)&lt;&gt;"",#REF!,0)</f>
        <v>#REF!</v>
      </c>
      <c r="AD402" s="10"/>
      <c r="AE402" s="9" t="e">
        <f>IF(TRIM(#REF!)&lt;&gt;"",#REF!,0)</f>
        <v>#REF!</v>
      </c>
      <c r="AF402" s="10"/>
      <c r="AG402" s="9" t="e">
        <f>IF(TRIM(#REF!)&lt;&gt;"",#REF!,0)</f>
        <v>#REF!</v>
      </c>
      <c r="AH402" s="8"/>
      <c r="AI402" s="11">
        <f>IF(ISNUMBER(FIND("doc",LOWER(#REF!))),#REF!,0)</f>
        <v>0</v>
      </c>
      <c r="AJ402" s="11">
        <f>IF(ISNUMBER(FIND("doc",LOWER(#REF!))),#REF!,0)</f>
        <v>0</v>
      </c>
      <c r="AK402" s="11">
        <f>IF(ISNUMBER(FIND("doc",LOWER(#REF!))),#REF!,0)</f>
        <v>0</v>
      </c>
      <c r="AL402" s="8"/>
      <c r="AM402" s="10" t="e">
        <f t="shared" si="1"/>
        <v>#REF!</v>
      </c>
      <c r="AN402" s="8"/>
      <c r="AO402" s="11">
        <f t="shared" si="2"/>
        <v>0</v>
      </c>
      <c r="AS402" t="s">
        <v>12</v>
      </c>
    </row>
    <row r="403" spans="13:46" ht="24.75" x14ac:dyDescent="0.25">
      <c r="M403" s="5" t="s">
        <v>5</v>
      </c>
      <c r="N403" s="6">
        <f>F20</f>
        <v>0</v>
      </c>
      <c r="O403" s="5" t="s">
        <v>3</v>
      </c>
      <c r="P403" s="6">
        <f>G20</f>
        <v>0</v>
      </c>
      <c r="Q403" s="5" t="s">
        <v>4</v>
      </c>
      <c r="R403" s="6">
        <f>N403+P403</f>
        <v>0</v>
      </c>
      <c r="S403" s="5" t="s">
        <v>6</v>
      </c>
      <c r="T403" s="6">
        <f>H20</f>
        <v>0</v>
      </c>
      <c r="U403" s="5" t="s">
        <v>7</v>
      </c>
      <c r="V403" s="14">
        <f>R403+T403</f>
        <v>0</v>
      </c>
      <c r="W403" s="5" t="s">
        <v>1</v>
      </c>
      <c r="X403" s="13" t="e">
        <f>SUM(AM398:AM402)</f>
        <v>#REF!</v>
      </c>
      <c r="Y403" s="5" t="s">
        <v>2</v>
      </c>
      <c r="Z403" s="12">
        <f>SUM(AI398:AK402)</f>
        <v>0</v>
      </c>
      <c r="AS403" t="s">
        <v>13</v>
      </c>
    </row>
    <row r="404" spans="13:46" x14ac:dyDescent="0.25">
      <c r="AS404" t="s">
        <v>14</v>
      </c>
    </row>
    <row r="405" spans="13:46" x14ac:dyDescent="0.25">
      <c r="AS405" t="s">
        <v>15</v>
      </c>
    </row>
    <row r="411" spans="13:46" x14ac:dyDescent="0.25">
      <c r="M411" s="4" t="s">
        <v>8</v>
      </c>
      <c r="N411" s="4"/>
      <c r="O411" s="4"/>
      <c r="P411" s="4"/>
      <c r="Q411" s="4"/>
      <c r="R411" s="4"/>
      <c r="S411" s="4"/>
      <c r="T411" s="4"/>
      <c r="U411" s="4"/>
      <c r="V411" s="4"/>
      <c r="W411" s="4"/>
      <c r="X411" s="4"/>
      <c r="Y411" s="4"/>
      <c r="Z411" s="4"/>
      <c r="AA411" s="1"/>
      <c r="AB411" s="1"/>
      <c r="AC411" s="1"/>
      <c r="AD411" s="1"/>
      <c r="AE411" s="1"/>
      <c r="AF411" s="1"/>
      <c r="AG411" s="1"/>
      <c r="AH411" s="1"/>
      <c r="AI411" s="1"/>
      <c r="AJ411" s="1"/>
      <c r="AK411" s="1"/>
      <c r="AL411" s="1"/>
      <c r="AM411" s="1"/>
      <c r="AN411" s="1"/>
      <c r="AO411" s="1"/>
      <c r="AP411" s="1"/>
      <c r="AQ411" s="1"/>
      <c r="AR411" s="1"/>
      <c r="AS411" s="1"/>
      <c r="AT411" s="1"/>
    </row>
    <row r="412" spans="13:46" x14ac:dyDescent="0.25">
      <c r="M412" s="7"/>
      <c r="N412" s="7"/>
      <c r="O412" s="8"/>
      <c r="P412" s="7"/>
      <c r="Q412" s="8"/>
      <c r="R412" s="7"/>
      <c r="S412" s="8"/>
      <c r="T412" s="8"/>
      <c r="U412" s="8"/>
      <c r="V412" s="8"/>
      <c r="W412" s="8"/>
      <c r="X412" s="8"/>
      <c r="Y412" s="8"/>
      <c r="Z412" s="8"/>
      <c r="AC412" s="9">
        <f>IF(TRIM($B29)&lt;&gt;"",F29,0)</f>
        <v>0</v>
      </c>
      <c r="AD412" s="10"/>
      <c r="AE412" s="9">
        <f>IF(TRIM($B29)&lt;&gt;"",G29,0)</f>
        <v>0</v>
      </c>
      <c r="AF412" s="10"/>
      <c r="AG412" s="9">
        <f>IF(TRIM($B29)&lt;&gt;"",H29,0)</f>
        <v>0</v>
      </c>
      <c r="AH412" s="8"/>
      <c r="AI412" s="11">
        <f>IF(ISNUMBER(FIND("doc",LOWER($E29))),F29,0)</f>
        <v>0</v>
      </c>
      <c r="AJ412" s="11">
        <f>IF(ISNUMBER(FIND("doc",LOWER($E29))),G29,0)</f>
        <v>0</v>
      </c>
      <c r="AK412" s="11">
        <f>IF(ISNUMBER(FIND("doc",LOWER($E29))),H29,0)</f>
        <v>0</v>
      </c>
      <c r="AL412" s="8"/>
      <c r="AM412" s="10">
        <f>SUM(AC412:AG412)</f>
        <v>0</v>
      </c>
      <c r="AN412" s="8"/>
      <c r="AO412" s="11">
        <f>AI412+AJ412+AK412</f>
        <v>0</v>
      </c>
    </row>
    <row r="413" spans="13:46" x14ac:dyDescent="0.25">
      <c r="M413" s="7"/>
      <c r="N413" s="7"/>
      <c r="O413" s="7"/>
      <c r="P413" s="7"/>
      <c r="Q413" s="8"/>
      <c r="R413" s="7"/>
      <c r="S413" s="8"/>
      <c r="T413" s="8"/>
      <c r="U413" s="8"/>
      <c r="V413" s="8"/>
      <c r="W413" s="8"/>
      <c r="X413" s="8"/>
      <c r="Y413" s="8"/>
      <c r="Z413" s="8"/>
      <c r="AC413" s="9" t="e">
        <f>IF(TRIM(#REF!)&lt;&gt;"",#REF!,0)</f>
        <v>#REF!</v>
      </c>
      <c r="AD413" s="9"/>
      <c r="AE413" s="9" t="e">
        <f>IF(TRIM(#REF!)&lt;&gt;"",#REF!,0)</f>
        <v>#REF!</v>
      </c>
      <c r="AF413" s="10"/>
      <c r="AG413" s="9" t="e">
        <f>IF(TRIM(#REF!)&lt;&gt;"",#REF!,0)</f>
        <v>#REF!</v>
      </c>
      <c r="AH413" s="8"/>
      <c r="AI413" s="11">
        <f>IF(ISNUMBER(FIND("doc",LOWER(#REF!))),#REF!,0)</f>
        <v>0</v>
      </c>
      <c r="AJ413" s="11">
        <f>IF(ISNUMBER(FIND("doc",LOWER(#REF!))),#REF!,0)</f>
        <v>0</v>
      </c>
      <c r="AK413" s="11">
        <f>IF(ISNUMBER(FIND("doc",LOWER(#REF!))),#REF!,0)</f>
        <v>0</v>
      </c>
      <c r="AL413" s="8"/>
      <c r="AM413" s="10" t="e">
        <f t="shared" ref="AM413:AM416" si="3">SUM(AC413:AG413)</f>
        <v>#REF!</v>
      </c>
      <c r="AN413" s="8"/>
      <c r="AO413" s="11">
        <f t="shared" ref="AO413:AO416" si="4">AI413+AJ413+AK413</f>
        <v>0</v>
      </c>
    </row>
    <row r="414" spans="13:46" x14ac:dyDescent="0.25">
      <c r="M414" s="7"/>
      <c r="N414" s="7"/>
      <c r="O414" s="8"/>
      <c r="P414" s="7"/>
      <c r="Q414" s="8"/>
      <c r="R414" s="7"/>
      <c r="S414" s="8"/>
      <c r="T414" s="8"/>
      <c r="U414" s="8"/>
      <c r="V414" s="8"/>
      <c r="W414" s="8"/>
      <c r="X414" s="8"/>
      <c r="Y414" s="8"/>
      <c r="Z414" s="8"/>
      <c r="AC414" s="9">
        <f>IF(TRIM($B31)&lt;&gt;"",F31,0)</f>
        <v>0</v>
      </c>
      <c r="AD414" s="10"/>
      <c r="AE414" s="9">
        <f>IF(TRIM($B31)&lt;&gt;"",G31,0)</f>
        <v>0</v>
      </c>
      <c r="AF414" s="10"/>
      <c r="AG414" s="9">
        <f>IF(TRIM($B31)&lt;&gt;"",H31,0)</f>
        <v>0</v>
      </c>
      <c r="AH414" s="8"/>
      <c r="AI414" s="11">
        <f t="shared" ref="AI414:AK416" si="5">IF(ISNUMBER(FIND("doc",LOWER($E31))),F31,0)</f>
        <v>0</v>
      </c>
      <c r="AJ414" s="11">
        <f t="shared" si="5"/>
        <v>0</v>
      </c>
      <c r="AK414" s="11">
        <f t="shared" si="5"/>
        <v>0</v>
      </c>
      <c r="AL414" s="8"/>
      <c r="AM414" s="10">
        <f t="shared" si="3"/>
        <v>0</v>
      </c>
      <c r="AN414" s="8"/>
      <c r="AO414" s="11">
        <f t="shared" si="4"/>
        <v>0</v>
      </c>
    </row>
    <row r="415" spans="13:46" x14ac:dyDescent="0.25">
      <c r="M415" s="7"/>
      <c r="N415" s="7"/>
      <c r="O415" s="8"/>
      <c r="P415" s="7"/>
      <c r="Q415" s="8"/>
      <c r="R415" s="7"/>
      <c r="S415" s="8"/>
      <c r="T415" s="8"/>
      <c r="U415" s="8"/>
      <c r="V415" s="8"/>
      <c r="W415" s="8"/>
      <c r="X415" s="8"/>
      <c r="Y415" s="8"/>
      <c r="Z415" s="8"/>
      <c r="AC415" s="9">
        <f>IF(TRIM($B32)&lt;&gt;"",F32,0)</f>
        <v>0</v>
      </c>
      <c r="AD415" s="10"/>
      <c r="AE415" s="9">
        <f>IF(TRIM($B32)&lt;&gt;"",G32,0)</f>
        <v>0</v>
      </c>
      <c r="AF415" s="10"/>
      <c r="AG415" s="9">
        <f>IF(TRIM($B32)&lt;&gt;"",H32,0)</f>
        <v>0</v>
      </c>
      <c r="AH415" s="8"/>
      <c r="AI415" s="11">
        <f t="shared" si="5"/>
        <v>0</v>
      </c>
      <c r="AJ415" s="11">
        <f t="shared" si="5"/>
        <v>0</v>
      </c>
      <c r="AK415" s="11">
        <f t="shared" si="5"/>
        <v>0</v>
      </c>
      <c r="AL415" s="8"/>
      <c r="AM415" s="10">
        <f t="shared" si="3"/>
        <v>0</v>
      </c>
      <c r="AN415" s="8"/>
      <c r="AO415" s="11">
        <f t="shared" si="4"/>
        <v>0</v>
      </c>
    </row>
    <row r="416" spans="13:46" x14ac:dyDescent="0.25">
      <c r="M416" s="7"/>
      <c r="N416" s="7"/>
      <c r="O416" s="8"/>
      <c r="P416" s="7"/>
      <c r="Q416" s="8"/>
      <c r="R416" s="7"/>
      <c r="S416" s="8"/>
      <c r="T416" s="8"/>
      <c r="U416" s="8"/>
      <c r="V416" s="8"/>
      <c r="W416" s="8"/>
      <c r="X416" s="8"/>
      <c r="Y416" s="8"/>
      <c r="Z416" s="8"/>
      <c r="AC416" s="9">
        <f>IF(TRIM($B33)&lt;&gt;"",F33,0)</f>
        <v>0</v>
      </c>
      <c r="AD416" s="10"/>
      <c r="AE416" s="9">
        <f>IF(TRIM($B33)&lt;&gt;"",G33,0)</f>
        <v>0</v>
      </c>
      <c r="AF416" s="10"/>
      <c r="AG416" s="9">
        <f>IF(TRIM($B33)&lt;&gt;"",H33,0)</f>
        <v>0</v>
      </c>
      <c r="AH416" s="8"/>
      <c r="AI416" s="11">
        <f t="shared" si="5"/>
        <v>0</v>
      </c>
      <c r="AJ416" s="11">
        <f t="shared" si="5"/>
        <v>0</v>
      </c>
      <c r="AK416" s="11">
        <f t="shared" si="5"/>
        <v>0</v>
      </c>
      <c r="AL416" s="8"/>
      <c r="AM416" s="10">
        <f t="shared" si="3"/>
        <v>0</v>
      </c>
      <c r="AN416" s="8"/>
      <c r="AO416" s="11">
        <f t="shared" si="4"/>
        <v>0</v>
      </c>
    </row>
    <row r="417" spans="13:46" ht="24.75" x14ac:dyDescent="0.25">
      <c r="M417" s="5" t="s">
        <v>5</v>
      </c>
      <c r="N417" s="6">
        <f>F34</f>
        <v>0</v>
      </c>
      <c r="O417" s="5" t="s">
        <v>3</v>
      </c>
      <c r="P417" s="6">
        <f>G34</f>
        <v>0</v>
      </c>
      <c r="Q417" s="5" t="s">
        <v>4</v>
      </c>
      <c r="R417" s="6">
        <f>N417+P417</f>
        <v>0</v>
      </c>
      <c r="S417" s="5" t="s">
        <v>6</v>
      </c>
      <c r="T417" s="6">
        <f>H34</f>
        <v>0</v>
      </c>
      <c r="U417" s="5" t="s">
        <v>7</v>
      </c>
      <c r="V417" s="14">
        <f>R417+T417</f>
        <v>0</v>
      </c>
      <c r="W417" s="5" t="s">
        <v>1</v>
      </c>
      <c r="X417" s="13" t="e">
        <f>SUM(AM412:AM416)</f>
        <v>#REF!</v>
      </c>
      <c r="Y417" s="5" t="s">
        <v>2</v>
      </c>
      <c r="Z417" s="12">
        <f>SUM(AI412:AK416)</f>
        <v>0</v>
      </c>
    </row>
    <row r="425" spans="13:46" x14ac:dyDescent="0.25">
      <c r="M425" s="4" t="s">
        <v>8</v>
      </c>
      <c r="N425" s="4"/>
      <c r="O425" s="4"/>
      <c r="P425" s="4"/>
      <c r="Q425" s="4"/>
      <c r="R425" s="4"/>
      <c r="S425" s="4"/>
      <c r="T425" s="4"/>
      <c r="U425" s="4"/>
      <c r="V425" s="4"/>
      <c r="W425" s="4"/>
      <c r="X425" s="4"/>
      <c r="Y425" s="4"/>
      <c r="Z425" s="4"/>
      <c r="AA425" s="1"/>
      <c r="AB425" s="1"/>
      <c r="AC425" s="1"/>
      <c r="AD425" s="1"/>
      <c r="AE425" s="1"/>
      <c r="AF425" s="1"/>
      <c r="AG425" s="1"/>
      <c r="AH425" s="1"/>
      <c r="AI425" s="1"/>
      <c r="AJ425" s="1"/>
      <c r="AK425" s="1"/>
      <c r="AL425" s="1"/>
      <c r="AM425" s="1"/>
      <c r="AN425" s="1"/>
      <c r="AO425" s="1"/>
      <c r="AP425" s="1"/>
      <c r="AQ425" s="1"/>
      <c r="AR425" s="1"/>
      <c r="AS425" s="1"/>
      <c r="AT425" s="1"/>
    </row>
    <row r="426" spans="13:46" x14ac:dyDescent="0.25">
      <c r="M426" s="7"/>
      <c r="N426" s="7"/>
      <c r="O426" s="8"/>
      <c r="P426" s="7"/>
      <c r="Q426" s="8"/>
      <c r="R426" s="7"/>
      <c r="S426" s="8"/>
      <c r="T426" s="8"/>
      <c r="U426" s="8"/>
      <c r="V426" s="8"/>
      <c r="W426" s="8"/>
      <c r="X426" s="8"/>
      <c r="Y426" s="8"/>
      <c r="Z426" s="8"/>
      <c r="AC426" s="9">
        <f>IF(TRIM($B43)&lt;&gt;"",F43,0)</f>
        <v>0</v>
      </c>
      <c r="AD426" s="10"/>
      <c r="AE426" s="9">
        <f>IF(TRIM($B43)&lt;&gt;"",G43,0)</f>
        <v>0</v>
      </c>
      <c r="AF426" s="10"/>
      <c r="AG426" s="9">
        <f>IF(TRIM($B43)&lt;&gt;"",H43,0)</f>
        <v>0</v>
      </c>
      <c r="AH426" s="8"/>
      <c r="AI426" s="11">
        <f>IF(ISNUMBER(FIND("doc",LOWER($E43))),F43,0)</f>
        <v>0</v>
      </c>
      <c r="AJ426" s="11">
        <f>IF(ISNUMBER(FIND("doc",LOWER($E43))),G43,0)</f>
        <v>0</v>
      </c>
      <c r="AK426" s="11">
        <f>IF(ISNUMBER(FIND("doc",LOWER($E43))),H43,0)</f>
        <v>0</v>
      </c>
      <c r="AL426" s="8"/>
      <c r="AM426" s="10">
        <f>SUM(AC426:AG426)</f>
        <v>0</v>
      </c>
      <c r="AN426" s="8"/>
      <c r="AO426" s="11">
        <f>AI426+AJ426+AK426</f>
        <v>0</v>
      </c>
    </row>
    <row r="427" spans="13:46" x14ac:dyDescent="0.25">
      <c r="M427" s="7"/>
      <c r="N427" s="7"/>
      <c r="O427" s="7"/>
      <c r="P427" s="7"/>
      <c r="Q427" s="8"/>
      <c r="R427" s="7"/>
      <c r="S427" s="8"/>
      <c r="T427" s="8"/>
      <c r="U427" s="8"/>
      <c r="V427" s="8"/>
      <c r="W427" s="8"/>
      <c r="X427" s="8"/>
      <c r="Y427" s="8"/>
      <c r="Z427" s="8"/>
      <c r="AC427" s="9" t="e">
        <f>IF(TRIM(#REF!)&lt;&gt;"",#REF!,0)</f>
        <v>#REF!</v>
      </c>
      <c r="AD427" s="9"/>
      <c r="AE427" s="9" t="e">
        <f>IF(TRIM(#REF!)&lt;&gt;"",#REF!,0)</f>
        <v>#REF!</v>
      </c>
      <c r="AF427" s="10"/>
      <c r="AG427" s="9" t="e">
        <f>IF(TRIM(#REF!)&lt;&gt;"",#REF!,0)</f>
        <v>#REF!</v>
      </c>
      <c r="AH427" s="8"/>
      <c r="AI427" s="11">
        <f>IF(ISNUMBER(FIND("doc",LOWER(#REF!))),#REF!,0)</f>
        <v>0</v>
      </c>
      <c r="AJ427" s="11">
        <f>IF(ISNUMBER(FIND("doc",LOWER(#REF!))),#REF!,0)</f>
        <v>0</v>
      </c>
      <c r="AK427" s="11">
        <f>IF(ISNUMBER(FIND("doc",LOWER(#REF!))),#REF!,0)</f>
        <v>0</v>
      </c>
      <c r="AL427" s="8"/>
      <c r="AM427" s="10" t="e">
        <f t="shared" ref="AM427:AM430" si="6">SUM(AC427:AG427)</f>
        <v>#REF!</v>
      </c>
      <c r="AN427" s="8"/>
      <c r="AO427" s="11">
        <f t="shared" ref="AO427:AO430" si="7">AI427+AJ427+AK427</f>
        <v>0</v>
      </c>
    </row>
    <row r="428" spans="13:46" x14ac:dyDescent="0.25">
      <c r="M428" s="7"/>
      <c r="N428" s="7"/>
      <c r="O428" s="8"/>
      <c r="P428" s="7"/>
      <c r="Q428" s="8"/>
      <c r="R428" s="7"/>
      <c r="S428" s="8"/>
      <c r="T428" s="8"/>
      <c r="U428" s="8"/>
      <c r="V428" s="8"/>
      <c r="W428" s="8"/>
      <c r="X428" s="8"/>
      <c r="Y428" s="8"/>
      <c r="Z428" s="8"/>
      <c r="AC428" s="9" t="e">
        <f>IF(TRIM(#REF!)&lt;&gt;"",#REF!,0)</f>
        <v>#REF!</v>
      </c>
      <c r="AD428" s="10"/>
      <c r="AE428" s="9" t="e">
        <f>IF(TRIM(#REF!)&lt;&gt;"",#REF!,0)</f>
        <v>#REF!</v>
      </c>
      <c r="AF428" s="10"/>
      <c r="AG428" s="9" t="e">
        <f>IF(TRIM(#REF!)&lt;&gt;"",#REF!,0)</f>
        <v>#REF!</v>
      </c>
      <c r="AH428" s="8"/>
      <c r="AI428" s="11">
        <f>IF(ISNUMBER(FIND("doc",LOWER(#REF!))),#REF!,0)</f>
        <v>0</v>
      </c>
      <c r="AJ428" s="11">
        <f>IF(ISNUMBER(FIND("doc",LOWER(#REF!))),#REF!,0)</f>
        <v>0</v>
      </c>
      <c r="AK428" s="11">
        <f>IF(ISNUMBER(FIND("doc",LOWER(#REF!))),#REF!,0)</f>
        <v>0</v>
      </c>
      <c r="AL428" s="8"/>
      <c r="AM428" s="10" t="e">
        <f t="shared" si="6"/>
        <v>#REF!</v>
      </c>
      <c r="AN428" s="8"/>
      <c r="AO428" s="11">
        <f t="shared" si="7"/>
        <v>0</v>
      </c>
    </row>
    <row r="429" spans="13:46" x14ac:dyDescent="0.25">
      <c r="M429" s="7"/>
      <c r="N429" s="7"/>
      <c r="O429" s="8"/>
      <c r="P429" s="7"/>
      <c r="Q429" s="8"/>
      <c r="R429" s="7"/>
      <c r="S429" s="8"/>
      <c r="T429" s="8"/>
      <c r="U429" s="8"/>
      <c r="V429" s="8"/>
      <c r="W429" s="8"/>
      <c r="X429" s="8"/>
      <c r="Y429" s="8"/>
      <c r="Z429" s="8"/>
      <c r="AC429" s="9">
        <f>IF(TRIM($B46)&lt;&gt;"",F46,0)</f>
        <v>0</v>
      </c>
      <c r="AD429" s="10"/>
      <c r="AE429" s="9">
        <f>IF(TRIM($B46)&lt;&gt;"",G46,0)</f>
        <v>0</v>
      </c>
      <c r="AF429" s="10"/>
      <c r="AG429" s="9">
        <f>IF(TRIM($B46)&lt;&gt;"",H46,0)</f>
        <v>0</v>
      </c>
      <c r="AH429" s="8"/>
      <c r="AI429" s="11">
        <f t="shared" ref="AI429:AK430" si="8">IF(ISNUMBER(FIND("doc",LOWER($E46))),F46,0)</f>
        <v>0</v>
      </c>
      <c r="AJ429" s="11">
        <f t="shared" si="8"/>
        <v>0</v>
      </c>
      <c r="AK429" s="11">
        <f t="shared" si="8"/>
        <v>0</v>
      </c>
      <c r="AL429" s="8"/>
      <c r="AM429" s="10">
        <f t="shared" si="6"/>
        <v>0</v>
      </c>
      <c r="AN429" s="8"/>
      <c r="AO429" s="11">
        <f t="shared" si="7"/>
        <v>0</v>
      </c>
    </row>
    <row r="430" spans="13:46" x14ac:dyDescent="0.25">
      <c r="M430" s="7"/>
      <c r="N430" s="7"/>
      <c r="O430" s="8"/>
      <c r="P430" s="7"/>
      <c r="Q430" s="8"/>
      <c r="R430" s="7"/>
      <c r="S430" s="8"/>
      <c r="T430" s="8"/>
      <c r="U430" s="8"/>
      <c r="V430" s="8"/>
      <c r="W430" s="8"/>
      <c r="X430" s="8"/>
      <c r="Y430" s="8"/>
      <c r="Z430" s="8"/>
      <c r="AC430" s="9">
        <f>IF(TRIM($B47)&lt;&gt;"",F47,0)</f>
        <v>0</v>
      </c>
      <c r="AD430" s="10"/>
      <c r="AE430" s="9">
        <f>IF(TRIM($B47)&lt;&gt;"",G47,0)</f>
        <v>0</v>
      </c>
      <c r="AF430" s="10"/>
      <c r="AG430" s="9">
        <f>IF(TRIM($B47)&lt;&gt;"",H47,0)</f>
        <v>0</v>
      </c>
      <c r="AH430" s="8"/>
      <c r="AI430" s="11">
        <f t="shared" si="8"/>
        <v>0</v>
      </c>
      <c r="AJ430" s="11">
        <f t="shared" si="8"/>
        <v>0</v>
      </c>
      <c r="AK430" s="11">
        <f t="shared" si="8"/>
        <v>0</v>
      </c>
      <c r="AL430" s="8"/>
      <c r="AM430" s="10">
        <f t="shared" si="6"/>
        <v>0</v>
      </c>
      <c r="AN430" s="8"/>
      <c r="AO430" s="11">
        <f t="shared" si="7"/>
        <v>0</v>
      </c>
    </row>
    <row r="431" spans="13:46" ht="24.75" x14ac:dyDescent="0.25">
      <c r="M431" s="5" t="s">
        <v>5</v>
      </c>
      <c r="N431" s="6">
        <f>F48</f>
        <v>0</v>
      </c>
      <c r="O431" s="5" t="s">
        <v>3</v>
      </c>
      <c r="P431" s="6">
        <f>G48</f>
        <v>0</v>
      </c>
      <c r="Q431" s="5" t="s">
        <v>4</v>
      </c>
      <c r="R431" s="6">
        <f>N431+P431</f>
        <v>0</v>
      </c>
      <c r="S431" s="5" t="s">
        <v>6</v>
      </c>
      <c r="T431" s="6">
        <f>H48</f>
        <v>0</v>
      </c>
      <c r="U431" s="5" t="s">
        <v>7</v>
      </c>
      <c r="V431" s="14">
        <f>R431+T431</f>
        <v>0</v>
      </c>
      <c r="W431" s="5" t="s">
        <v>1</v>
      </c>
      <c r="X431" s="13" t="e">
        <f>SUM(AM426:AM430)</f>
        <v>#REF!</v>
      </c>
      <c r="Y431" s="5" t="s">
        <v>2</v>
      </c>
      <c r="Z431" s="12">
        <f>SUM(AI426:AK430)</f>
        <v>0</v>
      </c>
    </row>
    <row r="439" spans="13:46" x14ac:dyDescent="0.25">
      <c r="M439" s="4" t="s">
        <v>8</v>
      </c>
      <c r="N439" s="4"/>
      <c r="O439" s="4"/>
      <c r="P439" s="4"/>
      <c r="Q439" s="4"/>
      <c r="R439" s="4"/>
      <c r="S439" s="4"/>
      <c r="T439" s="4"/>
      <c r="U439" s="4"/>
      <c r="V439" s="4"/>
      <c r="W439" s="4"/>
      <c r="X439" s="4"/>
      <c r="Y439" s="4"/>
      <c r="Z439" s="4"/>
      <c r="AA439" s="1"/>
      <c r="AB439" s="1"/>
      <c r="AC439" s="1"/>
      <c r="AD439" s="1"/>
      <c r="AE439" s="1"/>
      <c r="AF439" s="1"/>
      <c r="AG439" s="1"/>
      <c r="AH439" s="1"/>
      <c r="AI439" s="1"/>
      <c r="AJ439" s="1"/>
      <c r="AK439" s="1"/>
      <c r="AL439" s="1"/>
      <c r="AM439" s="1"/>
      <c r="AN439" s="1"/>
      <c r="AO439" s="1"/>
      <c r="AP439" s="1"/>
      <c r="AQ439" s="1"/>
      <c r="AR439" s="1"/>
      <c r="AS439" s="1"/>
      <c r="AT439" s="1"/>
    </row>
    <row r="440" spans="13:46" x14ac:dyDescent="0.25">
      <c r="M440" s="7"/>
      <c r="N440" s="7"/>
      <c r="O440" s="8"/>
      <c r="P440" s="7"/>
      <c r="Q440" s="8"/>
      <c r="R440" s="7"/>
      <c r="S440" s="8"/>
      <c r="T440" s="8"/>
      <c r="U440" s="8"/>
      <c r="V440" s="8"/>
      <c r="W440" s="8"/>
      <c r="X440" s="8"/>
      <c r="Y440" s="8"/>
      <c r="Z440" s="8"/>
      <c r="AC440" s="9">
        <f>IF(TRIM($B57)&lt;&gt;"",F57,0)</f>
        <v>0</v>
      </c>
      <c r="AD440" s="10"/>
      <c r="AE440" s="9">
        <f>IF(TRIM($B57)&lt;&gt;"",G57,0)</f>
        <v>0</v>
      </c>
      <c r="AF440" s="10"/>
      <c r="AG440" s="9">
        <f>IF(TRIM($B57)&lt;&gt;"",H57,0)</f>
        <v>0</v>
      </c>
      <c r="AH440" s="8"/>
      <c r="AI440" s="11">
        <f>IF(ISNUMBER(FIND("doc",LOWER($E57))),F57,0)</f>
        <v>0</v>
      </c>
      <c r="AJ440" s="11">
        <f>IF(ISNUMBER(FIND("doc",LOWER($E57))),G57,0)</f>
        <v>0</v>
      </c>
      <c r="AK440" s="11">
        <f>IF(ISNUMBER(FIND("doc",LOWER($E57))),H57,0)</f>
        <v>0</v>
      </c>
      <c r="AL440" s="8"/>
      <c r="AM440" s="10">
        <f>SUM(AC440:AG440)</f>
        <v>0</v>
      </c>
      <c r="AN440" s="8"/>
      <c r="AO440" s="11">
        <f>AI440+AJ440+AK440</f>
        <v>0</v>
      </c>
    </row>
    <row r="441" spans="13:46" x14ac:dyDescent="0.25">
      <c r="M441" s="7"/>
      <c r="N441" s="7"/>
      <c r="O441" s="7"/>
      <c r="P441" s="7"/>
      <c r="Q441" s="8"/>
      <c r="R441" s="7"/>
      <c r="S441" s="8"/>
      <c r="T441" s="8"/>
      <c r="U441" s="8"/>
      <c r="V441" s="8"/>
      <c r="W441" s="8"/>
      <c r="X441" s="8"/>
      <c r="Y441" s="8"/>
      <c r="Z441" s="8"/>
      <c r="AC441" s="9" t="e">
        <f>IF(TRIM(#REF!)&lt;&gt;"",#REF!,0)</f>
        <v>#REF!</v>
      </c>
      <c r="AD441" s="9"/>
      <c r="AE441" s="9" t="e">
        <f>IF(TRIM(#REF!)&lt;&gt;"",#REF!,0)</f>
        <v>#REF!</v>
      </c>
      <c r="AF441" s="10"/>
      <c r="AG441" s="9" t="e">
        <f>IF(TRIM(#REF!)&lt;&gt;"",#REF!,0)</f>
        <v>#REF!</v>
      </c>
      <c r="AH441" s="8"/>
      <c r="AI441" s="11">
        <f>IF(ISNUMBER(FIND("doc",LOWER(#REF!))),#REF!,0)</f>
        <v>0</v>
      </c>
      <c r="AJ441" s="11">
        <f>IF(ISNUMBER(FIND("doc",LOWER(#REF!))),#REF!,0)</f>
        <v>0</v>
      </c>
      <c r="AK441" s="11">
        <f>IF(ISNUMBER(FIND("doc",LOWER(#REF!))),#REF!,0)</f>
        <v>0</v>
      </c>
      <c r="AL441" s="8"/>
      <c r="AM441" s="10" t="e">
        <f t="shared" ref="AM441:AM444" si="9">SUM(AC441:AG441)</f>
        <v>#REF!</v>
      </c>
      <c r="AN441" s="8"/>
      <c r="AO441" s="11">
        <f t="shared" ref="AO441:AO444" si="10">AI441+AJ441+AK441</f>
        <v>0</v>
      </c>
    </row>
    <row r="442" spans="13:46" x14ac:dyDescent="0.25">
      <c r="M442" s="7"/>
      <c r="N442" s="7"/>
      <c r="O442" s="8"/>
      <c r="P442" s="7"/>
      <c r="Q442" s="8"/>
      <c r="R442" s="7"/>
      <c r="S442" s="8"/>
      <c r="T442" s="8"/>
      <c r="U442" s="8"/>
      <c r="V442" s="8"/>
      <c r="W442" s="8"/>
      <c r="X442" s="8"/>
      <c r="Y442" s="8"/>
      <c r="Z442" s="8"/>
      <c r="AC442" s="9" t="e">
        <f>IF(TRIM(#REF!)&lt;&gt;"",#REF!,0)</f>
        <v>#REF!</v>
      </c>
      <c r="AD442" s="10"/>
      <c r="AE442" s="9" t="e">
        <f>IF(TRIM(#REF!)&lt;&gt;"",#REF!,0)</f>
        <v>#REF!</v>
      </c>
      <c r="AF442" s="10"/>
      <c r="AG442" s="9" t="e">
        <f>IF(TRIM(#REF!)&lt;&gt;"",#REF!,0)</f>
        <v>#REF!</v>
      </c>
      <c r="AH442" s="8"/>
      <c r="AI442" s="11">
        <f>IF(ISNUMBER(FIND("doc",LOWER(#REF!))),#REF!,0)</f>
        <v>0</v>
      </c>
      <c r="AJ442" s="11">
        <f>IF(ISNUMBER(FIND("doc",LOWER(#REF!))),#REF!,0)</f>
        <v>0</v>
      </c>
      <c r="AK442" s="11">
        <f>IF(ISNUMBER(FIND("doc",LOWER(#REF!))),#REF!,0)</f>
        <v>0</v>
      </c>
      <c r="AL442" s="8"/>
      <c r="AM442" s="10" t="e">
        <f t="shared" si="9"/>
        <v>#REF!</v>
      </c>
      <c r="AN442" s="8"/>
      <c r="AO442" s="11">
        <f t="shared" si="10"/>
        <v>0</v>
      </c>
    </row>
    <row r="443" spans="13:46" x14ac:dyDescent="0.25">
      <c r="M443" s="7"/>
      <c r="N443" s="7"/>
      <c r="O443" s="8"/>
      <c r="P443" s="7"/>
      <c r="Q443" s="8"/>
      <c r="R443" s="7"/>
      <c r="S443" s="8"/>
      <c r="T443" s="8"/>
      <c r="U443" s="8"/>
      <c r="V443" s="8"/>
      <c r="W443" s="8"/>
      <c r="X443" s="8"/>
      <c r="Y443" s="8"/>
      <c r="Z443" s="8"/>
      <c r="AC443" s="9">
        <f>IF(TRIM($B60)&lt;&gt;"",F60,0)</f>
        <v>0</v>
      </c>
      <c r="AD443" s="10"/>
      <c r="AE443" s="9">
        <f>IF(TRIM($B60)&lt;&gt;"",G60,0)</f>
        <v>0</v>
      </c>
      <c r="AF443" s="10"/>
      <c r="AG443" s="9">
        <f>IF(TRIM($B60)&lt;&gt;"",H60,0)</f>
        <v>0</v>
      </c>
      <c r="AH443" s="8"/>
      <c r="AI443" s="11">
        <f t="shared" ref="AI443:AK444" si="11">IF(ISNUMBER(FIND("doc",LOWER($E60))),F60,0)</f>
        <v>0</v>
      </c>
      <c r="AJ443" s="11">
        <f t="shared" si="11"/>
        <v>0</v>
      </c>
      <c r="AK443" s="11">
        <f t="shared" si="11"/>
        <v>0</v>
      </c>
      <c r="AL443" s="8"/>
      <c r="AM443" s="10">
        <f t="shared" si="9"/>
        <v>0</v>
      </c>
      <c r="AN443" s="8"/>
      <c r="AO443" s="11">
        <f t="shared" si="10"/>
        <v>0</v>
      </c>
    </row>
    <row r="444" spans="13:46" x14ac:dyDescent="0.25">
      <c r="M444" s="7"/>
      <c r="N444" s="7"/>
      <c r="O444" s="8"/>
      <c r="P444" s="7"/>
      <c r="Q444" s="8"/>
      <c r="R444" s="7"/>
      <c r="S444" s="8"/>
      <c r="T444" s="8"/>
      <c r="U444" s="8"/>
      <c r="V444" s="8"/>
      <c r="W444" s="8"/>
      <c r="X444" s="8"/>
      <c r="Y444" s="8"/>
      <c r="Z444" s="8"/>
      <c r="AC444" s="9">
        <f>IF(TRIM($B61)&lt;&gt;"",F61,0)</f>
        <v>0</v>
      </c>
      <c r="AD444" s="10"/>
      <c r="AE444" s="9">
        <f>IF(TRIM($B61)&lt;&gt;"",G61,0)</f>
        <v>0</v>
      </c>
      <c r="AF444" s="10"/>
      <c r="AG444" s="9">
        <f>IF(TRIM($B61)&lt;&gt;"",H61,0)</f>
        <v>0</v>
      </c>
      <c r="AH444" s="8"/>
      <c r="AI444" s="11">
        <f t="shared" si="11"/>
        <v>0</v>
      </c>
      <c r="AJ444" s="11">
        <f t="shared" si="11"/>
        <v>0</v>
      </c>
      <c r="AK444" s="11">
        <f t="shared" si="11"/>
        <v>0</v>
      </c>
      <c r="AL444" s="8"/>
      <c r="AM444" s="10">
        <f t="shared" si="9"/>
        <v>0</v>
      </c>
      <c r="AN444" s="8"/>
      <c r="AO444" s="11">
        <f t="shared" si="10"/>
        <v>0</v>
      </c>
    </row>
    <row r="445" spans="13:46" ht="24.75" x14ac:dyDescent="0.25">
      <c r="M445" s="5" t="s">
        <v>5</v>
      </c>
      <c r="N445" s="6">
        <f>F62</f>
        <v>0</v>
      </c>
      <c r="O445" s="5" t="s">
        <v>3</v>
      </c>
      <c r="P445" s="6">
        <f>G62</f>
        <v>0</v>
      </c>
      <c r="Q445" s="5" t="s">
        <v>4</v>
      </c>
      <c r="R445" s="6">
        <f>N445+P445</f>
        <v>0</v>
      </c>
      <c r="S445" s="5" t="s">
        <v>6</v>
      </c>
      <c r="T445" s="6">
        <f>H62</f>
        <v>0</v>
      </c>
      <c r="U445" s="5" t="s">
        <v>7</v>
      </c>
      <c r="V445" s="14">
        <f>R445+T445</f>
        <v>0</v>
      </c>
      <c r="W445" s="5" t="s">
        <v>1</v>
      </c>
      <c r="X445" s="13" t="e">
        <f>SUM(AM440:AM444)</f>
        <v>#REF!</v>
      </c>
      <c r="Y445" s="5" t="s">
        <v>2</v>
      </c>
      <c r="Z445" s="12">
        <f>SUM(AI440:AK444)</f>
        <v>0</v>
      </c>
    </row>
    <row r="453" spans="13:46" x14ac:dyDescent="0.25">
      <c r="M453" s="4" t="s">
        <v>8</v>
      </c>
      <c r="N453" s="4"/>
      <c r="O453" s="4"/>
      <c r="P453" s="4"/>
      <c r="Q453" s="4"/>
      <c r="R453" s="4"/>
      <c r="S453" s="4"/>
      <c r="T453" s="4"/>
      <c r="U453" s="4"/>
      <c r="V453" s="4"/>
      <c r="W453" s="4"/>
      <c r="X453" s="4"/>
      <c r="Y453" s="4"/>
      <c r="Z453" s="4"/>
      <c r="AA453" s="1"/>
      <c r="AB453" s="1"/>
      <c r="AC453" s="1"/>
      <c r="AD453" s="1"/>
      <c r="AE453" s="1"/>
      <c r="AF453" s="1"/>
      <c r="AG453" s="1"/>
      <c r="AH453" s="1"/>
      <c r="AI453" s="1"/>
      <c r="AJ453" s="1"/>
      <c r="AK453" s="1"/>
      <c r="AL453" s="1"/>
      <c r="AM453" s="1"/>
      <c r="AN453" s="1"/>
      <c r="AO453" s="1"/>
      <c r="AP453" s="1"/>
      <c r="AQ453" s="1"/>
      <c r="AR453" s="1"/>
      <c r="AS453" s="1"/>
      <c r="AT453" s="1"/>
    </row>
    <row r="454" spans="13:46" x14ac:dyDescent="0.25">
      <c r="M454" s="7"/>
      <c r="N454" s="7"/>
      <c r="O454" s="8"/>
      <c r="P454" s="7"/>
      <c r="Q454" s="8"/>
      <c r="R454" s="7"/>
      <c r="S454" s="8"/>
      <c r="T454" s="8"/>
      <c r="U454" s="8"/>
      <c r="V454" s="8"/>
      <c r="W454" s="8"/>
      <c r="X454" s="8"/>
      <c r="Y454" s="8"/>
      <c r="Z454" s="8"/>
      <c r="AC454" s="9">
        <f>IF(TRIM($B71)&lt;&gt;"",F71,0)</f>
        <v>0</v>
      </c>
      <c r="AD454" s="10"/>
      <c r="AE454" s="9">
        <f>IF(TRIM($B71)&lt;&gt;"",G71,0)</f>
        <v>0</v>
      </c>
      <c r="AF454" s="10"/>
      <c r="AG454" s="9">
        <f>IF(TRIM($B71)&lt;&gt;"",H71,0)</f>
        <v>0</v>
      </c>
      <c r="AH454" s="8"/>
      <c r="AI454" s="11">
        <f>IF(ISNUMBER(FIND("doc",LOWER($E71))),F71,0)</f>
        <v>0</v>
      </c>
      <c r="AJ454" s="11">
        <f>IF(ISNUMBER(FIND("doc",LOWER($E71))),G71,0)</f>
        <v>0</v>
      </c>
      <c r="AK454" s="11">
        <f>IF(ISNUMBER(FIND("doc",LOWER($E71))),H71,0)</f>
        <v>0</v>
      </c>
      <c r="AL454" s="8"/>
      <c r="AM454" s="10">
        <f>SUM(AC454:AG454)</f>
        <v>0</v>
      </c>
      <c r="AN454" s="8"/>
      <c r="AO454" s="11">
        <f>AI454+AJ454+AK454</f>
        <v>0</v>
      </c>
    </row>
    <row r="455" spans="13:46" x14ac:dyDescent="0.25">
      <c r="M455" s="7"/>
      <c r="N455" s="7"/>
      <c r="O455" s="7"/>
      <c r="P455" s="7"/>
      <c r="Q455" s="8"/>
      <c r="R455" s="7"/>
      <c r="S455" s="8"/>
      <c r="T455" s="8"/>
      <c r="U455" s="8"/>
      <c r="V455" s="8"/>
      <c r="W455" s="8"/>
      <c r="X455" s="8"/>
      <c r="Y455" s="8"/>
      <c r="Z455" s="8"/>
      <c r="AC455" s="9" t="e">
        <f>IF(TRIM(#REF!)&lt;&gt;"",#REF!,0)</f>
        <v>#REF!</v>
      </c>
      <c r="AD455" s="9"/>
      <c r="AE455" s="9" t="e">
        <f>IF(TRIM(#REF!)&lt;&gt;"",#REF!,0)</f>
        <v>#REF!</v>
      </c>
      <c r="AF455" s="10"/>
      <c r="AG455" s="9" t="e">
        <f>IF(TRIM(#REF!)&lt;&gt;"",#REF!,0)</f>
        <v>#REF!</v>
      </c>
      <c r="AH455" s="8"/>
      <c r="AI455" s="11">
        <f>IF(ISNUMBER(FIND("doc",LOWER(#REF!))),#REF!,0)</f>
        <v>0</v>
      </c>
      <c r="AJ455" s="11">
        <f>IF(ISNUMBER(FIND("doc",LOWER(#REF!))),#REF!,0)</f>
        <v>0</v>
      </c>
      <c r="AK455" s="11">
        <f>IF(ISNUMBER(FIND("doc",LOWER(#REF!))),#REF!,0)</f>
        <v>0</v>
      </c>
      <c r="AL455" s="8"/>
      <c r="AM455" s="10" t="e">
        <f t="shared" ref="AM455:AM458" si="12">SUM(AC455:AG455)</f>
        <v>#REF!</v>
      </c>
      <c r="AN455" s="8"/>
      <c r="AO455" s="11">
        <f t="shared" ref="AO455:AO458" si="13">AI455+AJ455+AK455</f>
        <v>0</v>
      </c>
    </row>
    <row r="456" spans="13:46" x14ac:dyDescent="0.25">
      <c r="M456" s="7"/>
      <c r="N456" s="7"/>
      <c r="O456" s="8"/>
      <c r="P456" s="7"/>
      <c r="Q456" s="8"/>
      <c r="R456" s="7"/>
      <c r="S456" s="8"/>
      <c r="T456" s="8"/>
      <c r="U456" s="8"/>
      <c r="V456" s="8"/>
      <c r="W456" s="8"/>
      <c r="X456" s="8"/>
      <c r="Y456" s="8"/>
      <c r="Z456" s="8"/>
      <c r="AC456" s="9">
        <f>IF(TRIM($B73)&lt;&gt;"",F73,0)</f>
        <v>0</v>
      </c>
      <c r="AD456" s="10"/>
      <c r="AE456" s="9">
        <f>IF(TRIM($B73)&lt;&gt;"",G73,0)</f>
        <v>0</v>
      </c>
      <c r="AF456" s="10"/>
      <c r="AG456" s="9">
        <f>IF(TRIM($B73)&lt;&gt;"",H73,0)</f>
        <v>0</v>
      </c>
      <c r="AH456" s="8"/>
      <c r="AI456" s="11">
        <f t="shared" ref="AI456:AK458" si="14">IF(ISNUMBER(FIND("doc",LOWER($E73))),F73,0)</f>
        <v>0</v>
      </c>
      <c r="AJ456" s="11">
        <f t="shared" si="14"/>
        <v>0</v>
      </c>
      <c r="AK456" s="11">
        <f t="shared" si="14"/>
        <v>0</v>
      </c>
      <c r="AL456" s="8"/>
      <c r="AM456" s="10">
        <f t="shared" si="12"/>
        <v>0</v>
      </c>
      <c r="AN456" s="8"/>
      <c r="AO456" s="11">
        <f t="shared" si="13"/>
        <v>0</v>
      </c>
    </row>
    <row r="457" spans="13:46" x14ac:dyDescent="0.25">
      <c r="M457" s="7"/>
      <c r="N457" s="7"/>
      <c r="O457" s="8"/>
      <c r="P457" s="7"/>
      <c r="Q457" s="8"/>
      <c r="R457" s="7"/>
      <c r="S457" s="8"/>
      <c r="T457" s="8"/>
      <c r="U457" s="8"/>
      <c r="V457" s="8"/>
      <c r="W457" s="8"/>
      <c r="X457" s="8"/>
      <c r="Y457" s="8"/>
      <c r="Z457" s="8"/>
      <c r="AC457" s="9">
        <f>IF(TRIM($B74)&lt;&gt;"",F74,0)</f>
        <v>0</v>
      </c>
      <c r="AD457" s="10"/>
      <c r="AE457" s="9">
        <f>IF(TRIM($B74)&lt;&gt;"",G74,0)</f>
        <v>0</v>
      </c>
      <c r="AF457" s="10"/>
      <c r="AG457" s="9">
        <f>IF(TRIM($B74)&lt;&gt;"",H74,0)</f>
        <v>0</v>
      </c>
      <c r="AH457" s="8"/>
      <c r="AI457" s="11">
        <f t="shared" si="14"/>
        <v>0</v>
      </c>
      <c r="AJ457" s="11">
        <f t="shared" si="14"/>
        <v>0</v>
      </c>
      <c r="AK457" s="11">
        <f t="shared" si="14"/>
        <v>0</v>
      </c>
      <c r="AL457" s="8"/>
      <c r="AM457" s="10">
        <f t="shared" si="12"/>
        <v>0</v>
      </c>
      <c r="AN457" s="8"/>
      <c r="AO457" s="11">
        <f t="shared" si="13"/>
        <v>0</v>
      </c>
    </row>
    <row r="458" spans="13:46" x14ac:dyDescent="0.25">
      <c r="M458" s="7"/>
      <c r="N458" s="7"/>
      <c r="O458" s="8"/>
      <c r="P458" s="7"/>
      <c r="Q458" s="8"/>
      <c r="R458" s="7"/>
      <c r="S458" s="8"/>
      <c r="T458" s="8"/>
      <c r="U458" s="8"/>
      <c r="V458" s="8"/>
      <c r="W458" s="8"/>
      <c r="X458" s="8"/>
      <c r="Y458" s="8"/>
      <c r="Z458" s="8"/>
      <c r="AC458" s="9">
        <f>IF(TRIM($B75)&lt;&gt;"",F75,0)</f>
        <v>0</v>
      </c>
      <c r="AD458" s="10"/>
      <c r="AE458" s="9">
        <f>IF(TRIM($B75)&lt;&gt;"",G75,0)</f>
        <v>0</v>
      </c>
      <c r="AF458" s="10"/>
      <c r="AG458" s="9">
        <f>IF(TRIM($B75)&lt;&gt;"",H75,0)</f>
        <v>0</v>
      </c>
      <c r="AH458" s="8"/>
      <c r="AI458" s="11">
        <f t="shared" si="14"/>
        <v>0</v>
      </c>
      <c r="AJ458" s="11">
        <f t="shared" si="14"/>
        <v>0</v>
      </c>
      <c r="AK458" s="11">
        <f t="shared" si="14"/>
        <v>0</v>
      </c>
      <c r="AL458" s="8"/>
      <c r="AM458" s="10">
        <f t="shared" si="12"/>
        <v>0</v>
      </c>
      <c r="AN458" s="8"/>
      <c r="AO458" s="11">
        <f t="shared" si="13"/>
        <v>0</v>
      </c>
    </row>
    <row r="459" spans="13:46" ht="24.75" x14ac:dyDescent="0.25">
      <c r="M459" s="5" t="s">
        <v>5</v>
      </c>
      <c r="N459" s="6">
        <f>F76</f>
        <v>0</v>
      </c>
      <c r="O459" s="5" t="s">
        <v>3</v>
      </c>
      <c r="P459" s="6">
        <f>G76</f>
        <v>0</v>
      </c>
      <c r="Q459" s="5" t="s">
        <v>4</v>
      </c>
      <c r="R459" s="6">
        <f>N459+P459</f>
        <v>0</v>
      </c>
      <c r="S459" s="5" t="s">
        <v>6</v>
      </c>
      <c r="T459" s="6">
        <f>H76</f>
        <v>0</v>
      </c>
      <c r="U459" s="5" t="s">
        <v>7</v>
      </c>
      <c r="V459" s="14">
        <f>R459+T459</f>
        <v>0</v>
      </c>
      <c r="W459" s="5" t="s">
        <v>1</v>
      </c>
      <c r="X459" s="13" t="e">
        <f>SUM(AM454:AM458)</f>
        <v>#REF!</v>
      </c>
      <c r="Y459" s="5" t="s">
        <v>2</v>
      </c>
      <c r="Z459" s="12">
        <f>SUM(AI454:AK458)</f>
        <v>0</v>
      </c>
    </row>
    <row r="467" spans="13:46" x14ac:dyDescent="0.25">
      <c r="M467" s="4" t="s">
        <v>8</v>
      </c>
      <c r="N467" s="4"/>
      <c r="O467" s="4"/>
      <c r="P467" s="4"/>
      <c r="Q467" s="4"/>
      <c r="R467" s="4"/>
      <c r="S467" s="4"/>
      <c r="T467" s="4"/>
      <c r="U467" s="4"/>
      <c r="V467" s="4"/>
      <c r="W467" s="4"/>
      <c r="X467" s="4"/>
      <c r="Y467" s="4"/>
      <c r="Z467" s="4"/>
      <c r="AA467" s="1"/>
      <c r="AB467" s="1"/>
      <c r="AC467" s="1"/>
      <c r="AD467" s="1"/>
      <c r="AE467" s="1"/>
      <c r="AF467" s="1"/>
      <c r="AG467" s="1"/>
      <c r="AH467" s="1"/>
      <c r="AI467" s="1"/>
      <c r="AJ467" s="1"/>
      <c r="AK467" s="1"/>
      <c r="AL467" s="1"/>
      <c r="AM467" s="1"/>
      <c r="AN467" s="1"/>
      <c r="AO467" s="1"/>
      <c r="AP467" s="1"/>
      <c r="AQ467" s="1"/>
      <c r="AR467" s="1"/>
      <c r="AS467" s="1"/>
      <c r="AT467" s="1"/>
    </row>
    <row r="468" spans="13:46" x14ac:dyDescent="0.25">
      <c r="M468" s="7"/>
      <c r="N468" s="7"/>
      <c r="O468" s="8"/>
      <c r="P468" s="7"/>
      <c r="Q468" s="8"/>
      <c r="R468" s="7"/>
      <c r="S468" s="8"/>
      <c r="T468" s="8"/>
      <c r="U468" s="8"/>
      <c r="V468" s="8"/>
      <c r="W468" s="8"/>
      <c r="X468" s="8"/>
      <c r="Y468" s="8"/>
      <c r="Z468" s="8"/>
      <c r="AC468" s="9">
        <f>IF(TRIM($B85)&lt;&gt;"",F85,0)</f>
        <v>0</v>
      </c>
      <c r="AD468" s="10"/>
      <c r="AE468" s="9">
        <f>IF(TRIM($B85)&lt;&gt;"",G85,0)</f>
        <v>0</v>
      </c>
      <c r="AF468" s="10"/>
      <c r="AG468" s="9">
        <f>IF(TRIM($B85)&lt;&gt;"",H85,0)</f>
        <v>0</v>
      </c>
      <c r="AH468" s="8"/>
      <c r="AI468" s="11">
        <f>IF(ISNUMBER(FIND("doc",LOWER($E85))),F85,0)</f>
        <v>0</v>
      </c>
      <c r="AJ468" s="11">
        <f>IF(ISNUMBER(FIND("doc",LOWER($E85))),G85,0)</f>
        <v>0</v>
      </c>
      <c r="AK468" s="11">
        <f>IF(ISNUMBER(FIND("doc",LOWER($E85))),H85,0)</f>
        <v>0</v>
      </c>
      <c r="AL468" s="8"/>
      <c r="AM468" s="10">
        <f>SUM(AC468:AG468)</f>
        <v>0</v>
      </c>
      <c r="AN468" s="8"/>
      <c r="AO468" s="11">
        <f>AI468+AJ468+AK468</f>
        <v>0</v>
      </c>
    </row>
    <row r="469" spans="13:46" x14ac:dyDescent="0.25">
      <c r="M469" s="7"/>
      <c r="N469" s="7"/>
      <c r="O469" s="7"/>
      <c r="P469" s="7"/>
      <c r="Q469" s="8"/>
      <c r="R469" s="7"/>
      <c r="S469" s="8"/>
      <c r="T469" s="8"/>
      <c r="U469" s="8"/>
      <c r="V469" s="8"/>
      <c r="W469" s="8"/>
      <c r="X469" s="8"/>
      <c r="Y469" s="8"/>
      <c r="Z469" s="8"/>
      <c r="AC469" s="9" t="e">
        <f>IF(TRIM(#REF!)&lt;&gt;"",#REF!,0)</f>
        <v>#REF!</v>
      </c>
      <c r="AD469" s="9"/>
      <c r="AE469" s="9" t="e">
        <f>IF(TRIM(#REF!)&lt;&gt;"",#REF!,0)</f>
        <v>#REF!</v>
      </c>
      <c r="AF469" s="10"/>
      <c r="AG469" s="9" t="e">
        <f>IF(TRIM(#REF!)&lt;&gt;"",#REF!,0)</f>
        <v>#REF!</v>
      </c>
      <c r="AH469" s="8"/>
      <c r="AI469" s="11">
        <f>IF(ISNUMBER(FIND("doc",LOWER(#REF!))),#REF!,0)</f>
        <v>0</v>
      </c>
      <c r="AJ469" s="11">
        <f>IF(ISNUMBER(FIND("doc",LOWER(#REF!))),#REF!,0)</f>
        <v>0</v>
      </c>
      <c r="AK469" s="11">
        <f>IF(ISNUMBER(FIND("doc",LOWER(#REF!))),#REF!,0)</f>
        <v>0</v>
      </c>
      <c r="AL469" s="8"/>
      <c r="AM469" s="10" t="e">
        <f t="shared" ref="AM469:AM472" si="15">SUM(AC469:AG469)</f>
        <v>#REF!</v>
      </c>
      <c r="AN469" s="8"/>
      <c r="AO469" s="11">
        <f t="shared" ref="AO469:AO472" si="16">AI469+AJ469+AK469</f>
        <v>0</v>
      </c>
    </row>
    <row r="470" spans="13:46" x14ac:dyDescent="0.25">
      <c r="M470" s="7"/>
      <c r="N470" s="7"/>
      <c r="O470" s="8"/>
      <c r="P470" s="7"/>
      <c r="Q470" s="8"/>
      <c r="R470" s="7"/>
      <c r="S470" s="8"/>
      <c r="T470" s="8"/>
      <c r="U470" s="8"/>
      <c r="V470" s="8"/>
      <c r="W470" s="8"/>
      <c r="X470" s="8"/>
      <c r="Y470" s="8"/>
      <c r="Z470" s="8"/>
      <c r="AC470" s="9">
        <f>IF(TRIM($B87)&lt;&gt;"",F87,0)</f>
        <v>0</v>
      </c>
      <c r="AD470" s="10"/>
      <c r="AE470" s="9">
        <f>IF(TRIM($B87)&lt;&gt;"",G87,0)</f>
        <v>0</v>
      </c>
      <c r="AF470" s="10"/>
      <c r="AG470" s="9">
        <f>IF(TRIM($B87)&lt;&gt;"",H87,0)</f>
        <v>0</v>
      </c>
      <c r="AH470" s="8"/>
      <c r="AI470" s="11">
        <f t="shared" ref="AI470:AK472" si="17">IF(ISNUMBER(FIND("doc",LOWER($E87))),F87,0)</f>
        <v>0</v>
      </c>
      <c r="AJ470" s="11">
        <f t="shared" si="17"/>
        <v>0</v>
      </c>
      <c r="AK470" s="11">
        <f t="shared" si="17"/>
        <v>0</v>
      </c>
      <c r="AL470" s="8"/>
      <c r="AM470" s="10">
        <f t="shared" si="15"/>
        <v>0</v>
      </c>
      <c r="AN470" s="8"/>
      <c r="AO470" s="11">
        <f t="shared" si="16"/>
        <v>0</v>
      </c>
    </row>
    <row r="471" spans="13:46" x14ac:dyDescent="0.25">
      <c r="M471" s="7"/>
      <c r="N471" s="7"/>
      <c r="O471" s="8"/>
      <c r="P471" s="7"/>
      <c r="Q471" s="8"/>
      <c r="R471" s="7"/>
      <c r="S471" s="8"/>
      <c r="T471" s="8"/>
      <c r="U471" s="8"/>
      <c r="V471" s="8"/>
      <c r="W471" s="8"/>
      <c r="X471" s="8"/>
      <c r="Y471" s="8"/>
      <c r="Z471" s="8"/>
      <c r="AC471" s="9">
        <f>IF(TRIM($B88)&lt;&gt;"",F88,0)</f>
        <v>0</v>
      </c>
      <c r="AD471" s="10"/>
      <c r="AE471" s="9">
        <f>IF(TRIM($B88)&lt;&gt;"",G88,0)</f>
        <v>0</v>
      </c>
      <c r="AF471" s="10"/>
      <c r="AG471" s="9">
        <f>IF(TRIM($B88)&lt;&gt;"",H88,0)</f>
        <v>0</v>
      </c>
      <c r="AH471" s="8"/>
      <c r="AI471" s="11">
        <f t="shared" si="17"/>
        <v>0</v>
      </c>
      <c r="AJ471" s="11">
        <f t="shared" si="17"/>
        <v>0</v>
      </c>
      <c r="AK471" s="11">
        <f t="shared" si="17"/>
        <v>0</v>
      </c>
      <c r="AL471" s="8"/>
      <c r="AM471" s="10">
        <f t="shared" si="15"/>
        <v>0</v>
      </c>
      <c r="AN471" s="8"/>
      <c r="AO471" s="11">
        <f t="shared" si="16"/>
        <v>0</v>
      </c>
    </row>
    <row r="472" spans="13:46" x14ac:dyDescent="0.25">
      <c r="M472" s="7"/>
      <c r="N472" s="7"/>
      <c r="O472" s="8"/>
      <c r="P472" s="7"/>
      <c r="Q472" s="8"/>
      <c r="R472" s="7"/>
      <c r="S472" s="8"/>
      <c r="T472" s="8"/>
      <c r="U472" s="8"/>
      <c r="V472" s="8"/>
      <c r="W472" s="8"/>
      <c r="X472" s="8"/>
      <c r="Y472" s="8"/>
      <c r="Z472" s="8"/>
      <c r="AC472" s="9">
        <f>IF(TRIM($B89)&lt;&gt;"",F89,0)</f>
        <v>0</v>
      </c>
      <c r="AD472" s="10"/>
      <c r="AE472" s="9">
        <f>IF(TRIM($B89)&lt;&gt;"",G89,0)</f>
        <v>0</v>
      </c>
      <c r="AF472" s="10"/>
      <c r="AG472" s="9">
        <f>IF(TRIM($B89)&lt;&gt;"",H89,0)</f>
        <v>0</v>
      </c>
      <c r="AH472" s="8"/>
      <c r="AI472" s="11">
        <f t="shared" si="17"/>
        <v>0</v>
      </c>
      <c r="AJ472" s="11">
        <f t="shared" si="17"/>
        <v>0</v>
      </c>
      <c r="AK472" s="11">
        <f t="shared" si="17"/>
        <v>0</v>
      </c>
      <c r="AL472" s="8"/>
      <c r="AM472" s="10">
        <f t="shared" si="15"/>
        <v>0</v>
      </c>
      <c r="AN472" s="8"/>
      <c r="AO472" s="11">
        <f t="shared" si="16"/>
        <v>0</v>
      </c>
    </row>
    <row r="473" spans="13:46" ht="24.75" x14ac:dyDescent="0.25">
      <c r="M473" s="5" t="s">
        <v>5</v>
      </c>
      <c r="N473" s="6">
        <f>F90</f>
        <v>0</v>
      </c>
      <c r="O473" s="5" t="s">
        <v>3</v>
      </c>
      <c r="P473" s="6">
        <f>G90</f>
        <v>0</v>
      </c>
      <c r="Q473" s="5" t="s">
        <v>4</v>
      </c>
      <c r="R473" s="6">
        <f>N473+P473</f>
        <v>0</v>
      </c>
      <c r="S473" s="5" t="s">
        <v>6</v>
      </c>
      <c r="T473" s="6">
        <f>H90</f>
        <v>0</v>
      </c>
      <c r="U473" s="5" t="s">
        <v>7</v>
      </c>
      <c r="V473" s="14">
        <f>R473+T473</f>
        <v>0</v>
      </c>
      <c r="W473" s="5" t="s">
        <v>1</v>
      </c>
      <c r="X473" s="13" t="e">
        <f>SUM(AM468:AM472)</f>
        <v>#REF!</v>
      </c>
      <c r="Y473" s="5" t="s">
        <v>2</v>
      </c>
      <c r="Z473" s="12">
        <f>SUM(AI468:AK472)</f>
        <v>0</v>
      </c>
    </row>
    <row r="481" spans="13:46" x14ac:dyDescent="0.25">
      <c r="M481" s="4" t="s">
        <v>8</v>
      </c>
      <c r="N481" s="4"/>
      <c r="O481" s="4"/>
      <c r="P481" s="4"/>
      <c r="Q481" s="4"/>
      <c r="R481" s="4"/>
      <c r="S481" s="4"/>
      <c r="T481" s="4"/>
      <c r="U481" s="4"/>
      <c r="V481" s="4"/>
      <c r="W481" s="4"/>
      <c r="X481" s="4"/>
      <c r="Y481" s="4"/>
      <c r="Z481" s="4"/>
      <c r="AA481" s="1"/>
      <c r="AB481" s="1"/>
      <c r="AC481" s="1"/>
      <c r="AD481" s="1"/>
      <c r="AE481" s="1"/>
      <c r="AF481" s="1"/>
      <c r="AG481" s="1"/>
      <c r="AH481" s="1"/>
      <c r="AI481" s="1"/>
      <c r="AJ481" s="1"/>
      <c r="AK481" s="1"/>
      <c r="AL481" s="1"/>
      <c r="AM481" s="1"/>
      <c r="AN481" s="1"/>
      <c r="AO481" s="1"/>
      <c r="AP481" s="1"/>
      <c r="AQ481" s="1"/>
      <c r="AR481" s="1"/>
      <c r="AS481" s="1"/>
      <c r="AT481" s="1"/>
    </row>
    <row r="482" spans="13:46" x14ac:dyDescent="0.25">
      <c r="M482" s="7"/>
      <c r="N482" s="7"/>
      <c r="O482" s="8"/>
      <c r="P482" s="7"/>
      <c r="Q482" s="8"/>
      <c r="R482" s="7"/>
      <c r="S482" s="8"/>
      <c r="T482" s="8"/>
      <c r="U482" s="8"/>
      <c r="V482" s="8"/>
      <c r="W482" s="8"/>
      <c r="X482" s="8"/>
      <c r="Y482" s="8"/>
      <c r="Z482" s="8"/>
      <c r="AC482" s="9">
        <f>IF(TRIM($B99)&lt;&gt;"",F99,0)</f>
        <v>0</v>
      </c>
      <c r="AD482" s="10"/>
      <c r="AE482" s="9">
        <f>IF(TRIM($B99)&lt;&gt;"",G99,0)</f>
        <v>0</v>
      </c>
      <c r="AF482" s="10"/>
      <c r="AG482" s="9">
        <f>IF(TRIM($B99)&lt;&gt;"",H99,0)</f>
        <v>0</v>
      </c>
      <c r="AH482" s="8"/>
      <c r="AI482" s="11">
        <f>IF(ISNUMBER(FIND("doc",LOWER($E99))),F99,0)</f>
        <v>0</v>
      </c>
      <c r="AJ482" s="11">
        <f>IF(ISNUMBER(FIND("doc",LOWER($E99))),G99,0)</f>
        <v>0</v>
      </c>
      <c r="AK482" s="11">
        <f>IF(ISNUMBER(FIND("doc",LOWER($E99))),H99,0)</f>
        <v>0</v>
      </c>
      <c r="AL482" s="8"/>
      <c r="AM482" s="10">
        <f>SUM(AC482:AG482)</f>
        <v>0</v>
      </c>
      <c r="AN482" s="8"/>
      <c r="AO482" s="11">
        <f>AI482+AJ482+AK482</f>
        <v>0</v>
      </c>
    </row>
    <row r="483" spans="13:46" x14ac:dyDescent="0.25">
      <c r="M483" s="7"/>
      <c r="N483" s="7"/>
      <c r="O483" s="7"/>
      <c r="P483" s="7"/>
      <c r="Q483" s="8"/>
      <c r="R483" s="7"/>
      <c r="S483" s="8"/>
      <c r="T483" s="8"/>
      <c r="U483" s="8"/>
      <c r="V483" s="8"/>
      <c r="W483" s="8"/>
      <c r="X483" s="8"/>
      <c r="Y483" s="8"/>
      <c r="Z483" s="8"/>
      <c r="AC483" s="9" t="e">
        <f>IF(TRIM(#REF!)&lt;&gt;"",#REF!,0)</f>
        <v>#REF!</v>
      </c>
      <c r="AD483" s="9"/>
      <c r="AE483" s="9" t="e">
        <f>IF(TRIM(#REF!)&lt;&gt;"",#REF!,0)</f>
        <v>#REF!</v>
      </c>
      <c r="AF483" s="10"/>
      <c r="AG483" s="9" t="e">
        <f>IF(TRIM(#REF!)&lt;&gt;"",#REF!,0)</f>
        <v>#REF!</v>
      </c>
      <c r="AH483" s="8"/>
      <c r="AI483" s="11">
        <f>IF(ISNUMBER(FIND("doc",LOWER(#REF!))),#REF!,0)</f>
        <v>0</v>
      </c>
      <c r="AJ483" s="11">
        <f>IF(ISNUMBER(FIND("doc",LOWER(#REF!))),#REF!,0)</f>
        <v>0</v>
      </c>
      <c r="AK483" s="11">
        <f>IF(ISNUMBER(FIND("doc",LOWER(#REF!))),#REF!,0)</f>
        <v>0</v>
      </c>
      <c r="AL483" s="8"/>
      <c r="AM483" s="10" t="e">
        <f t="shared" ref="AM483:AM486" si="18">SUM(AC483:AG483)</f>
        <v>#REF!</v>
      </c>
      <c r="AN483" s="8"/>
      <c r="AO483" s="11">
        <f t="shared" ref="AO483:AO486" si="19">AI483+AJ483+AK483</f>
        <v>0</v>
      </c>
    </row>
    <row r="484" spans="13:46" x14ac:dyDescent="0.25">
      <c r="M484" s="7"/>
      <c r="N484" s="7"/>
      <c r="O484" s="8"/>
      <c r="P484" s="7"/>
      <c r="Q484" s="8"/>
      <c r="R484" s="7"/>
      <c r="S484" s="8"/>
      <c r="T484" s="8"/>
      <c r="U484" s="8"/>
      <c r="V484" s="8"/>
      <c r="W484" s="8"/>
      <c r="X484" s="8"/>
      <c r="Y484" s="8"/>
      <c r="Z484" s="8"/>
      <c r="AC484" s="9">
        <f>IF(TRIM($B101)&lt;&gt;"",F101,0)</f>
        <v>0</v>
      </c>
      <c r="AD484" s="10"/>
      <c r="AE484" s="9">
        <f>IF(TRIM($B101)&lt;&gt;"",G101,0)</f>
        <v>0</v>
      </c>
      <c r="AF484" s="10"/>
      <c r="AG484" s="9">
        <f>IF(TRIM($B101)&lt;&gt;"",H101,0)</f>
        <v>0</v>
      </c>
      <c r="AH484" s="8"/>
      <c r="AI484" s="11">
        <f t="shared" ref="AI484:AK486" si="20">IF(ISNUMBER(FIND("doc",LOWER($E101))),F101,0)</f>
        <v>0</v>
      </c>
      <c r="AJ484" s="11">
        <f t="shared" si="20"/>
        <v>0</v>
      </c>
      <c r="AK484" s="11">
        <f t="shared" si="20"/>
        <v>0</v>
      </c>
      <c r="AL484" s="8"/>
      <c r="AM484" s="10">
        <f t="shared" si="18"/>
        <v>0</v>
      </c>
      <c r="AN484" s="8"/>
      <c r="AO484" s="11">
        <f t="shared" si="19"/>
        <v>0</v>
      </c>
    </row>
    <row r="485" spans="13:46" x14ac:dyDescent="0.25">
      <c r="M485" s="7"/>
      <c r="N485" s="7"/>
      <c r="O485" s="8"/>
      <c r="P485" s="7"/>
      <c r="Q485" s="8"/>
      <c r="R485" s="7"/>
      <c r="S485" s="8"/>
      <c r="T485" s="8"/>
      <c r="U485" s="8"/>
      <c r="V485" s="8"/>
      <c r="W485" s="8"/>
      <c r="X485" s="8"/>
      <c r="Y485" s="8"/>
      <c r="Z485" s="8"/>
      <c r="AC485" s="9">
        <f>IF(TRIM($B102)&lt;&gt;"",F102,0)</f>
        <v>0</v>
      </c>
      <c r="AD485" s="10"/>
      <c r="AE485" s="9">
        <f>IF(TRIM($B102)&lt;&gt;"",G102,0)</f>
        <v>0</v>
      </c>
      <c r="AF485" s="10"/>
      <c r="AG485" s="9">
        <f>IF(TRIM($B102)&lt;&gt;"",H102,0)</f>
        <v>0</v>
      </c>
      <c r="AH485" s="8"/>
      <c r="AI485" s="11">
        <f t="shared" si="20"/>
        <v>0</v>
      </c>
      <c r="AJ485" s="11">
        <f t="shared" si="20"/>
        <v>0</v>
      </c>
      <c r="AK485" s="11">
        <f t="shared" si="20"/>
        <v>0</v>
      </c>
      <c r="AL485" s="8"/>
      <c r="AM485" s="10">
        <f t="shared" si="18"/>
        <v>0</v>
      </c>
      <c r="AN485" s="8"/>
      <c r="AO485" s="11">
        <f t="shared" si="19"/>
        <v>0</v>
      </c>
    </row>
    <row r="486" spans="13:46" x14ac:dyDescent="0.25">
      <c r="M486" s="7"/>
      <c r="N486" s="7"/>
      <c r="O486" s="8"/>
      <c r="P486" s="7"/>
      <c r="Q486" s="8"/>
      <c r="R486" s="7"/>
      <c r="S486" s="8"/>
      <c r="T486" s="8"/>
      <c r="U486" s="8"/>
      <c r="V486" s="8"/>
      <c r="W486" s="8"/>
      <c r="X486" s="8"/>
      <c r="Y486" s="8"/>
      <c r="Z486" s="8"/>
      <c r="AC486" s="9">
        <f>IF(TRIM($B103)&lt;&gt;"",F103,0)</f>
        <v>0</v>
      </c>
      <c r="AD486" s="10"/>
      <c r="AE486" s="9">
        <f>IF(TRIM($B103)&lt;&gt;"",G103,0)</f>
        <v>0</v>
      </c>
      <c r="AF486" s="10"/>
      <c r="AG486" s="9">
        <f>IF(TRIM($B103)&lt;&gt;"",H103,0)</f>
        <v>0</v>
      </c>
      <c r="AH486" s="8"/>
      <c r="AI486" s="11">
        <f t="shared" si="20"/>
        <v>0</v>
      </c>
      <c r="AJ486" s="11">
        <f t="shared" si="20"/>
        <v>0</v>
      </c>
      <c r="AK486" s="11">
        <f t="shared" si="20"/>
        <v>0</v>
      </c>
      <c r="AL486" s="8"/>
      <c r="AM486" s="10">
        <f t="shared" si="18"/>
        <v>0</v>
      </c>
      <c r="AN486" s="8"/>
      <c r="AO486" s="11">
        <f t="shared" si="19"/>
        <v>0</v>
      </c>
    </row>
    <row r="487" spans="13:46" ht="24.75" x14ac:dyDescent="0.25">
      <c r="M487" s="5" t="s">
        <v>5</v>
      </c>
      <c r="N487" s="6">
        <f>F104</f>
        <v>0</v>
      </c>
      <c r="O487" s="5" t="s">
        <v>3</v>
      </c>
      <c r="P487" s="6">
        <f>G104</f>
        <v>0</v>
      </c>
      <c r="Q487" s="5" t="s">
        <v>4</v>
      </c>
      <c r="R487" s="6">
        <f>N487+P487</f>
        <v>0</v>
      </c>
      <c r="S487" s="5" t="s">
        <v>6</v>
      </c>
      <c r="T487" s="6">
        <f>H104</f>
        <v>0</v>
      </c>
      <c r="U487" s="5" t="s">
        <v>7</v>
      </c>
      <c r="V487" s="14">
        <f>R487+T487</f>
        <v>0</v>
      </c>
      <c r="W487" s="5" t="s">
        <v>1</v>
      </c>
      <c r="X487" s="13" t="e">
        <f>SUM(AM482:AM486)</f>
        <v>#REF!</v>
      </c>
      <c r="Y487" s="5" t="s">
        <v>2</v>
      </c>
      <c r="Z487" s="12">
        <f>SUM(AI482:AK486)</f>
        <v>0</v>
      </c>
    </row>
    <row r="495" spans="13:46" x14ac:dyDescent="0.25">
      <c r="M495" s="4" t="s">
        <v>8</v>
      </c>
      <c r="N495" s="4"/>
      <c r="O495" s="4"/>
      <c r="P495" s="4"/>
      <c r="Q495" s="4"/>
      <c r="R495" s="4"/>
      <c r="S495" s="4"/>
      <c r="T495" s="4"/>
      <c r="U495" s="4"/>
      <c r="V495" s="4"/>
      <c r="W495" s="4"/>
      <c r="X495" s="4"/>
      <c r="Y495" s="4"/>
      <c r="Z495" s="4"/>
      <c r="AA495" s="1"/>
      <c r="AB495" s="1"/>
      <c r="AC495" s="1"/>
      <c r="AD495" s="1"/>
      <c r="AE495" s="1"/>
      <c r="AF495" s="1"/>
      <c r="AG495" s="1"/>
      <c r="AH495" s="1"/>
      <c r="AI495" s="1"/>
      <c r="AJ495" s="1"/>
      <c r="AK495" s="1"/>
      <c r="AL495" s="1"/>
      <c r="AM495" s="1"/>
      <c r="AN495" s="1"/>
      <c r="AO495" s="1"/>
      <c r="AP495" s="1"/>
      <c r="AQ495" s="1"/>
      <c r="AR495" s="1"/>
      <c r="AS495" s="1"/>
      <c r="AT495" s="1"/>
    </row>
    <row r="496" spans="13:46" x14ac:dyDescent="0.25">
      <c r="M496" s="7"/>
      <c r="N496" s="7"/>
      <c r="O496" s="8"/>
      <c r="P496" s="7"/>
      <c r="Q496" s="8"/>
      <c r="R496" s="7"/>
      <c r="S496" s="8"/>
      <c r="T496" s="8"/>
      <c r="U496" s="8"/>
      <c r="V496" s="8"/>
      <c r="W496" s="8"/>
      <c r="X496" s="8"/>
      <c r="Y496" s="8"/>
      <c r="Z496" s="8"/>
      <c r="AC496" s="9">
        <f>IF(TRIM($B113)&lt;&gt;"",F113,0)</f>
        <v>0</v>
      </c>
      <c r="AD496" s="10"/>
      <c r="AE496" s="9">
        <f>IF(TRIM($B113)&lt;&gt;"",G113,0)</f>
        <v>0</v>
      </c>
      <c r="AF496" s="10"/>
      <c r="AG496" s="9">
        <f>IF(TRIM($B113)&lt;&gt;"",H113,0)</f>
        <v>0</v>
      </c>
      <c r="AH496" s="8"/>
      <c r="AI496" s="11">
        <f>IF(ISNUMBER(FIND("doc",LOWER($E113))),F113,0)</f>
        <v>0</v>
      </c>
      <c r="AJ496" s="11">
        <f>IF(ISNUMBER(FIND("doc",LOWER($E113))),G113,0)</f>
        <v>0</v>
      </c>
      <c r="AK496" s="11">
        <f>IF(ISNUMBER(FIND("doc",LOWER($E113))),H113,0)</f>
        <v>0</v>
      </c>
      <c r="AL496" s="8"/>
      <c r="AM496" s="10">
        <f>SUM(AC496:AG496)</f>
        <v>0</v>
      </c>
      <c r="AN496" s="8"/>
      <c r="AO496" s="11">
        <f>AI496+AJ496+AK496</f>
        <v>0</v>
      </c>
    </row>
    <row r="497" spans="13:46" x14ac:dyDescent="0.25">
      <c r="M497" s="7"/>
      <c r="N497" s="7"/>
      <c r="O497" s="7"/>
      <c r="P497" s="7"/>
      <c r="Q497" s="8"/>
      <c r="R497" s="7"/>
      <c r="S497" s="8"/>
      <c r="T497" s="8"/>
      <c r="U497" s="8"/>
      <c r="V497" s="8"/>
      <c r="W497" s="8"/>
      <c r="X497" s="8"/>
      <c r="Y497" s="8"/>
      <c r="Z497" s="8"/>
      <c r="AC497" s="9" t="e">
        <f>IF(TRIM(#REF!)&lt;&gt;"",#REF!,0)</f>
        <v>#REF!</v>
      </c>
      <c r="AD497" s="9"/>
      <c r="AE497" s="9" t="e">
        <f>IF(TRIM(#REF!)&lt;&gt;"",#REF!,0)</f>
        <v>#REF!</v>
      </c>
      <c r="AF497" s="10"/>
      <c r="AG497" s="9" t="e">
        <f>IF(TRIM(#REF!)&lt;&gt;"",#REF!,0)</f>
        <v>#REF!</v>
      </c>
      <c r="AH497" s="8"/>
      <c r="AI497" s="11">
        <f>IF(ISNUMBER(FIND("doc",LOWER(#REF!))),#REF!,0)</f>
        <v>0</v>
      </c>
      <c r="AJ497" s="11">
        <f>IF(ISNUMBER(FIND("doc",LOWER(#REF!))),#REF!,0)</f>
        <v>0</v>
      </c>
      <c r="AK497" s="11">
        <f>IF(ISNUMBER(FIND("doc",LOWER(#REF!))),#REF!,0)</f>
        <v>0</v>
      </c>
      <c r="AL497" s="8"/>
      <c r="AM497" s="10" t="e">
        <f t="shared" ref="AM497:AM500" si="21">SUM(AC497:AG497)</f>
        <v>#REF!</v>
      </c>
      <c r="AN497" s="8"/>
      <c r="AO497" s="11">
        <f t="shared" ref="AO497:AO500" si="22">AI497+AJ497+AK497</f>
        <v>0</v>
      </c>
    </row>
    <row r="498" spans="13:46" x14ac:dyDescent="0.25">
      <c r="M498" s="7"/>
      <c r="N498" s="7"/>
      <c r="O498" s="8"/>
      <c r="P498" s="7"/>
      <c r="Q498" s="8"/>
      <c r="R498" s="7"/>
      <c r="S498" s="8"/>
      <c r="T498" s="8"/>
      <c r="U498" s="8"/>
      <c r="V498" s="8"/>
      <c r="W498" s="8"/>
      <c r="X498" s="8"/>
      <c r="Y498" s="8"/>
      <c r="Z498" s="8"/>
      <c r="AC498" s="9">
        <f>IF(TRIM($B115)&lt;&gt;"",F115,0)</f>
        <v>0</v>
      </c>
      <c r="AD498" s="10"/>
      <c r="AE498" s="9">
        <f>IF(TRIM($B115)&lt;&gt;"",G115,0)</f>
        <v>0</v>
      </c>
      <c r="AF498" s="10"/>
      <c r="AG498" s="9">
        <f>IF(TRIM($B115)&lt;&gt;"",H115,0)</f>
        <v>0</v>
      </c>
      <c r="AH498" s="8"/>
      <c r="AI498" s="11">
        <f t="shared" ref="AI498:AK500" si="23">IF(ISNUMBER(FIND("doc",LOWER($E115))),F115,0)</f>
        <v>0</v>
      </c>
      <c r="AJ498" s="11">
        <f t="shared" si="23"/>
        <v>0</v>
      </c>
      <c r="AK498" s="11">
        <f t="shared" si="23"/>
        <v>0</v>
      </c>
      <c r="AL498" s="8"/>
      <c r="AM498" s="10">
        <f t="shared" si="21"/>
        <v>0</v>
      </c>
      <c r="AN498" s="8"/>
      <c r="AO498" s="11">
        <f t="shared" si="22"/>
        <v>0</v>
      </c>
    </row>
    <row r="499" spans="13:46" x14ac:dyDescent="0.25">
      <c r="M499" s="7"/>
      <c r="N499" s="7"/>
      <c r="O499" s="8"/>
      <c r="P499" s="7"/>
      <c r="Q499" s="8"/>
      <c r="R499" s="7"/>
      <c r="S499" s="8"/>
      <c r="T499" s="8"/>
      <c r="U499" s="8"/>
      <c r="V499" s="8"/>
      <c r="W499" s="8"/>
      <c r="X499" s="8"/>
      <c r="Y499" s="8"/>
      <c r="Z499" s="8"/>
      <c r="AC499" s="9">
        <f>IF(TRIM($B116)&lt;&gt;"",F116,0)</f>
        <v>0</v>
      </c>
      <c r="AD499" s="10"/>
      <c r="AE499" s="9">
        <f>IF(TRIM($B116)&lt;&gt;"",G116,0)</f>
        <v>0</v>
      </c>
      <c r="AF499" s="10"/>
      <c r="AG499" s="9">
        <f>IF(TRIM($B116)&lt;&gt;"",H116,0)</f>
        <v>0</v>
      </c>
      <c r="AH499" s="8"/>
      <c r="AI499" s="11">
        <f t="shared" si="23"/>
        <v>0</v>
      </c>
      <c r="AJ499" s="11">
        <f t="shared" si="23"/>
        <v>0</v>
      </c>
      <c r="AK499" s="11">
        <f t="shared" si="23"/>
        <v>0</v>
      </c>
      <c r="AL499" s="8"/>
      <c r="AM499" s="10">
        <f t="shared" si="21"/>
        <v>0</v>
      </c>
      <c r="AN499" s="8"/>
      <c r="AO499" s="11">
        <f t="shared" si="22"/>
        <v>0</v>
      </c>
    </row>
    <row r="500" spans="13:46" x14ac:dyDescent="0.25">
      <c r="M500" s="7"/>
      <c r="N500" s="7"/>
      <c r="O500" s="8"/>
      <c r="P500" s="7"/>
      <c r="Q500" s="8"/>
      <c r="R500" s="7"/>
      <c r="S500" s="8"/>
      <c r="T500" s="8"/>
      <c r="U500" s="8"/>
      <c r="V500" s="8"/>
      <c r="W500" s="8"/>
      <c r="X500" s="8"/>
      <c r="Y500" s="8"/>
      <c r="Z500" s="8"/>
      <c r="AC500" s="9">
        <f>IF(TRIM($B117)&lt;&gt;"",F117,0)</f>
        <v>0</v>
      </c>
      <c r="AD500" s="10"/>
      <c r="AE500" s="9">
        <f>IF(TRIM($B117)&lt;&gt;"",G117,0)</f>
        <v>0</v>
      </c>
      <c r="AF500" s="10"/>
      <c r="AG500" s="9">
        <f>IF(TRIM($B117)&lt;&gt;"",H117,0)</f>
        <v>0</v>
      </c>
      <c r="AH500" s="8"/>
      <c r="AI500" s="11">
        <f t="shared" si="23"/>
        <v>0</v>
      </c>
      <c r="AJ500" s="11">
        <f t="shared" si="23"/>
        <v>0</v>
      </c>
      <c r="AK500" s="11">
        <f t="shared" si="23"/>
        <v>0</v>
      </c>
      <c r="AL500" s="8"/>
      <c r="AM500" s="10">
        <f t="shared" si="21"/>
        <v>0</v>
      </c>
      <c r="AN500" s="8"/>
      <c r="AO500" s="11">
        <f t="shared" si="22"/>
        <v>0</v>
      </c>
    </row>
    <row r="501" spans="13:46" ht="24.75" x14ac:dyDescent="0.25">
      <c r="M501" s="5" t="s">
        <v>5</v>
      </c>
      <c r="N501" s="6">
        <f>F118</f>
        <v>0</v>
      </c>
      <c r="O501" s="5" t="s">
        <v>3</v>
      </c>
      <c r="P501" s="6">
        <f>G118</f>
        <v>0</v>
      </c>
      <c r="Q501" s="5" t="s">
        <v>4</v>
      </c>
      <c r="R501" s="6">
        <f>N501+P501</f>
        <v>0</v>
      </c>
      <c r="S501" s="5" t="s">
        <v>6</v>
      </c>
      <c r="T501" s="6">
        <f>H118</f>
        <v>0</v>
      </c>
      <c r="U501" s="5" t="s">
        <v>7</v>
      </c>
      <c r="V501" s="14">
        <f>R501+T501</f>
        <v>0</v>
      </c>
      <c r="W501" s="5" t="s">
        <v>1</v>
      </c>
      <c r="X501" s="13" t="e">
        <f>SUM(AM496:AM500)</f>
        <v>#REF!</v>
      </c>
      <c r="Y501" s="5" t="s">
        <v>2</v>
      </c>
      <c r="Z501" s="12">
        <f>SUM(AI496:AK500)</f>
        <v>0</v>
      </c>
    </row>
    <row r="509" spans="13:46" x14ac:dyDescent="0.25">
      <c r="M509" s="4" t="s">
        <v>8</v>
      </c>
      <c r="N509" s="4"/>
      <c r="O509" s="4"/>
      <c r="P509" s="4"/>
      <c r="Q509" s="4"/>
      <c r="R509" s="4"/>
      <c r="S509" s="4"/>
      <c r="T509" s="4"/>
      <c r="U509" s="4"/>
      <c r="V509" s="4"/>
      <c r="W509" s="4"/>
      <c r="X509" s="4"/>
      <c r="Y509" s="4"/>
      <c r="Z509" s="4"/>
      <c r="AA509" s="1"/>
      <c r="AB509" s="1"/>
      <c r="AC509" s="1"/>
      <c r="AD509" s="1"/>
      <c r="AE509" s="1"/>
      <c r="AF509" s="1"/>
      <c r="AG509" s="1"/>
      <c r="AH509" s="1"/>
      <c r="AI509" s="1"/>
      <c r="AJ509" s="1"/>
      <c r="AK509" s="1"/>
      <c r="AL509" s="1"/>
      <c r="AM509" s="1"/>
      <c r="AN509" s="1"/>
      <c r="AO509" s="1"/>
      <c r="AP509" s="1"/>
      <c r="AQ509" s="1"/>
      <c r="AR509" s="1"/>
      <c r="AS509" s="1"/>
      <c r="AT509" s="1"/>
    </row>
    <row r="510" spans="13:46" x14ac:dyDescent="0.25">
      <c r="M510" s="7"/>
      <c r="N510" s="7"/>
      <c r="O510" s="8"/>
      <c r="P510" s="7"/>
      <c r="Q510" s="8"/>
      <c r="R510" s="7"/>
      <c r="S510" s="8"/>
      <c r="T510" s="8"/>
      <c r="U510" s="8"/>
      <c r="V510" s="8"/>
      <c r="W510" s="8"/>
      <c r="X510" s="8"/>
      <c r="Y510" s="8"/>
      <c r="Z510" s="8"/>
      <c r="AC510" s="9">
        <f>IF(TRIM($B127)&lt;&gt;"",F127,0)</f>
        <v>0</v>
      </c>
      <c r="AD510" s="10"/>
      <c r="AE510" s="9">
        <f>IF(TRIM($B127)&lt;&gt;"",G127,0)</f>
        <v>0</v>
      </c>
      <c r="AF510" s="10"/>
      <c r="AG510" s="9">
        <f>IF(TRIM($B127)&lt;&gt;"",H127,0)</f>
        <v>0</v>
      </c>
      <c r="AH510" s="8"/>
      <c r="AI510" s="11">
        <f>IF(ISNUMBER(FIND("doc",LOWER($E127))),F127,0)</f>
        <v>0</v>
      </c>
      <c r="AJ510" s="11">
        <f>IF(ISNUMBER(FIND("doc",LOWER($E127))),G127,0)</f>
        <v>0</v>
      </c>
      <c r="AK510" s="11">
        <f>IF(ISNUMBER(FIND("doc",LOWER($E127))),H127,0)</f>
        <v>0</v>
      </c>
      <c r="AL510" s="8"/>
      <c r="AM510" s="10">
        <f>SUM(AC510:AG510)</f>
        <v>0</v>
      </c>
      <c r="AN510" s="8"/>
      <c r="AO510" s="11">
        <f>AI510+AJ510+AK510</f>
        <v>0</v>
      </c>
    </row>
    <row r="511" spans="13:46" x14ac:dyDescent="0.25">
      <c r="M511" s="7"/>
      <c r="N511" s="7"/>
      <c r="O511" s="7"/>
      <c r="P511" s="7"/>
      <c r="Q511" s="8"/>
      <c r="R511" s="7"/>
      <c r="S511" s="8"/>
      <c r="T511" s="8"/>
      <c r="U511" s="8"/>
      <c r="V511" s="8"/>
      <c r="W511" s="8"/>
      <c r="X511" s="8"/>
      <c r="Y511" s="8"/>
      <c r="Z511" s="8"/>
      <c r="AC511" s="9" t="e">
        <f>IF(TRIM(#REF!)&lt;&gt;"",#REF!,0)</f>
        <v>#REF!</v>
      </c>
      <c r="AD511" s="9"/>
      <c r="AE511" s="9" t="e">
        <f>IF(TRIM(#REF!)&lt;&gt;"",#REF!,0)</f>
        <v>#REF!</v>
      </c>
      <c r="AF511" s="10"/>
      <c r="AG511" s="9" t="e">
        <f>IF(TRIM(#REF!)&lt;&gt;"",#REF!,0)</f>
        <v>#REF!</v>
      </c>
      <c r="AH511" s="8"/>
      <c r="AI511" s="11">
        <f>IF(ISNUMBER(FIND("doc",LOWER(#REF!))),#REF!,0)</f>
        <v>0</v>
      </c>
      <c r="AJ511" s="11">
        <f>IF(ISNUMBER(FIND("doc",LOWER(#REF!))),#REF!,0)</f>
        <v>0</v>
      </c>
      <c r="AK511" s="11">
        <f>IF(ISNUMBER(FIND("doc",LOWER(#REF!))),#REF!,0)</f>
        <v>0</v>
      </c>
      <c r="AL511" s="8"/>
      <c r="AM511" s="10" t="e">
        <f t="shared" ref="AM511:AM514" si="24">SUM(AC511:AG511)</f>
        <v>#REF!</v>
      </c>
      <c r="AN511" s="8"/>
      <c r="AO511" s="11">
        <f t="shared" ref="AO511:AO514" si="25">AI511+AJ511+AK511</f>
        <v>0</v>
      </c>
    </row>
    <row r="512" spans="13:46" x14ac:dyDescent="0.25">
      <c r="M512" s="7"/>
      <c r="N512" s="7"/>
      <c r="O512" s="8"/>
      <c r="P512" s="7"/>
      <c r="Q512" s="8"/>
      <c r="R512" s="7"/>
      <c r="S512" s="8"/>
      <c r="T512" s="8"/>
      <c r="U512" s="8"/>
      <c r="V512" s="8"/>
      <c r="W512" s="8"/>
      <c r="X512" s="8"/>
      <c r="Y512" s="8"/>
      <c r="Z512" s="8"/>
      <c r="AC512" s="9">
        <f>IF(TRIM($B129)&lt;&gt;"",F129,0)</f>
        <v>0</v>
      </c>
      <c r="AD512" s="10"/>
      <c r="AE512" s="9">
        <f>IF(TRIM($B129)&lt;&gt;"",G129,0)</f>
        <v>0</v>
      </c>
      <c r="AF512" s="10"/>
      <c r="AG512" s="9">
        <f>IF(TRIM($B129)&lt;&gt;"",H129,0)</f>
        <v>0</v>
      </c>
      <c r="AH512" s="8"/>
      <c r="AI512" s="11">
        <f t="shared" ref="AI512:AK514" si="26">IF(ISNUMBER(FIND("doc",LOWER($E129))),F129,0)</f>
        <v>0</v>
      </c>
      <c r="AJ512" s="11">
        <f t="shared" si="26"/>
        <v>0</v>
      </c>
      <c r="AK512" s="11">
        <f t="shared" si="26"/>
        <v>0</v>
      </c>
      <c r="AL512" s="8"/>
      <c r="AM512" s="10">
        <f t="shared" si="24"/>
        <v>0</v>
      </c>
      <c r="AN512" s="8"/>
      <c r="AO512" s="11">
        <f t="shared" si="25"/>
        <v>0</v>
      </c>
    </row>
    <row r="513" spans="11:46" x14ac:dyDescent="0.25">
      <c r="M513" s="7"/>
      <c r="N513" s="7"/>
      <c r="O513" s="8"/>
      <c r="P513" s="7"/>
      <c r="Q513" s="8"/>
      <c r="R513" s="7"/>
      <c r="S513" s="8"/>
      <c r="T513" s="8"/>
      <c r="U513" s="8"/>
      <c r="V513" s="8"/>
      <c r="W513" s="8"/>
      <c r="X513" s="8"/>
      <c r="Y513" s="8"/>
      <c r="Z513" s="8"/>
      <c r="AC513" s="9">
        <f>IF(TRIM($B130)&lt;&gt;"",F130,0)</f>
        <v>0</v>
      </c>
      <c r="AD513" s="10"/>
      <c r="AE513" s="9">
        <f>IF(TRIM($B130)&lt;&gt;"",G130,0)</f>
        <v>0</v>
      </c>
      <c r="AF513" s="10"/>
      <c r="AG513" s="9">
        <f>IF(TRIM($B130)&lt;&gt;"",H130,0)</f>
        <v>0</v>
      </c>
      <c r="AH513" s="8"/>
      <c r="AI513" s="11">
        <f t="shared" si="26"/>
        <v>0</v>
      </c>
      <c r="AJ513" s="11">
        <f t="shared" si="26"/>
        <v>0</v>
      </c>
      <c r="AK513" s="11">
        <f t="shared" si="26"/>
        <v>0</v>
      </c>
      <c r="AL513" s="8"/>
      <c r="AM513" s="10">
        <f t="shared" si="24"/>
        <v>0</v>
      </c>
      <c r="AN513" s="8"/>
      <c r="AO513" s="11">
        <f t="shared" si="25"/>
        <v>0</v>
      </c>
    </row>
    <row r="514" spans="11:46" x14ac:dyDescent="0.25">
      <c r="M514" s="7"/>
      <c r="N514" s="7"/>
      <c r="O514" s="8"/>
      <c r="P514" s="7"/>
      <c r="Q514" s="8"/>
      <c r="R514" s="7"/>
      <c r="S514" s="8"/>
      <c r="T514" s="8"/>
      <c r="U514" s="8"/>
      <c r="V514" s="8"/>
      <c r="W514" s="8"/>
      <c r="X514" s="8"/>
      <c r="Y514" s="8"/>
      <c r="Z514" s="8"/>
      <c r="AC514" s="9">
        <f>IF(TRIM($B131)&lt;&gt;"",F131,0)</f>
        <v>0</v>
      </c>
      <c r="AD514" s="10"/>
      <c r="AE514" s="9">
        <f>IF(TRIM($B131)&lt;&gt;"",G131,0)</f>
        <v>0</v>
      </c>
      <c r="AF514" s="10"/>
      <c r="AG514" s="9">
        <f>IF(TRIM($B131)&lt;&gt;"",H131,0)</f>
        <v>0</v>
      </c>
      <c r="AH514" s="8"/>
      <c r="AI514" s="11">
        <f t="shared" si="26"/>
        <v>0</v>
      </c>
      <c r="AJ514" s="11">
        <f t="shared" si="26"/>
        <v>0</v>
      </c>
      <c r="AK514" s="11">
        <f t="shared" si="26"/>
        <v>0</v>
      </c>
      <c r="AL514" s="8"/>
      <c r="AM514" s="10">
        <f t="shared" si="24"/>
        <v>0</v>
      </c>
      <c r="AN514" s="8"/>
      <c r="AO514" s="11">
        <f t="shared" si="25"/>
        <v>0</v>
      </c>
    </row>
    <row r="515" spans="11:46" ht="24.75" x14ac:dyDescent="0.25">
      <c r="M515" s="5" t="s">
        <v>5</v>
      </c>
      <c r="N515" s="6">
        <f>F132</f>
        <v>0</v>
      </c>
      <c r="O515" s="5" t="s">
        <v>3</v>
      </c>
      <c r="P515" s="6">
        <f>G132</f>
        <v>0</v>
      </c>
      <c r="Q515" s="5" t="s">
        <v>4</v>
      </c>
      <c r="R515" s="6">
        <f>N515+P515</f>
        <v>0</v>
      </c>
      <c r="S515" s="5" t="s">
        <v>6</v>
      </c>
      <c r="T515" s="6">
        <f>H132</f>
        <v>0</v>
      </c>
      <c r="U515" s="5" t="s">
        <v>7</v>
      </c>
      <c r="V515" s="14">
        <f>R515+T515</f>
        <v>0</v>
      </c>
      <c r="W515" s="5" t="s">
        <v>1</v>
      </c>
      <c r="X515" s="13" t="e">
        <f>SUM(AM510:AM514)</f>
        <v>#REF!</v>
      </c>
      <c r="Y515" s="5" t="s">
        <v>2</v>
      </c>
      <c r="Z515" s="12">
        <f>SUM(AI510:AK514)</f>
        <v>0</v>
      </c>
    </row>
    <row r="520" spans="11:46" x14ac:dyDescent="0.25">
      <c r="K520" t="s">
        <v>112</v>
      </c>
    </row>
    <row r="521" spans="11:46" x14ac:dyDescent="0.25">
      <c r="K521" t="s">
        <v>165</v>
      </c>
    </row>
    <row r="522" spans="11:46" x14ac:dyDescent="0.25">
      <c r="K522" t="s">
        <v>166</v>
      </c>
    </row>
    <row r="523" spans="11:46" x14ac:dyDescent="0.25">
      <c r="M523" s="4" t="s">
        <v>8</v>
      </c>
      <c r="N523" s="4"/>
      <c r="O523" s="4"/>
      <c r="P523" s="4"/>
      <c r="Q523" s="4"/>
      <c r="R523" s="4"/>
      <c r="S523" s="4"/>
      <c r="T523" s="4"/>
      <c r="U523" s="4"/>
      <c r="V523" s="4"/>
      <c r="W523" s="4"/>
      <c r="X523" s="4"/>
      <c r="Y523" s="4"/>
      <c r="Z523" s="4"/>
      <c r="AA523" s="1"/>
      <c r="AB523" s="1"/>
      <c r="AC523" s="1"/>
      <c r="AD523" s="1"/>
      <c r="AE523" s="1"/>
      <c r="AF523" s="1"/>
      <c r="AG523" s="1"/>
      <c r="AH523" s="1"/>
      <c r="AI523" s="1"/>
      <c r="AJ523" s="1"/>
      <c r="AK523" s="1"/>
      <c r="AL523" s="1"/>
      <c r="AM523" s="1"/>
      <c r="AN523" s="1"/>
      <c r="AO523" s="1"/>
      <c r="AP523" s="1"/>
      <c r="AQ523" s="1"/>
      <c r="AR523" s="1"/>
      <c r="AS523" s="1"/>
      <c r="AT523" s="1"/>
    </row>
    <row r="524" spans="11:46" x14ac:dyDescent="0.25">
      <c r="M524" s="7"/>
      <c r="N524" s="7"/>
      <c r="O524" s="8"/>
      <c r="P524" s="7"/>
      <c r="Q524" s="8"/>
      <c r="R524" s="7"/>
      <c r="S524" s="8"/>
      <c r="T524" s="8"/>
      <c r="U524" s="8"/>
      <c r="V524" s="8"/>
      <c r="W524" s="8"/>
      <c r="X524" s="8"/>
      <c r="Y524" s="8"/>
      <c r="Z524" s="8"/>
      <c r="AC524" s="9" t="e">
        <f>IF(TRIM(#REF!)&lt;&gt;"",#REF!,0)</f>
        <v>#REF!</v>
      </c>
      <c r="AD524" s="10"/>
      <c r="AE524" s="9" t="e">
        <f>IF(TRIM(#REF!)&lt;&gt;"",#REF!,0)</f>
        <v>#REF!</v>
      </c>
      <c r="AF524" s="10"/>
      <c r="AG524" s="9" t="e">
        <f>IF(TRIM(#REF!)&lt;&gt;"",#REF!,0)</f>
        <v>#REF!</v>
      </c>
      <c r="AH524" s="8"/>
      <c r="AI524" s="11">
        <f>IF(ISNUMBER(FIND("doc",LOWER(#REF!))),#REF!,0)</f>
        <v>0</v>
      </c>
      <c r="AJ524" s="11">
        <f>IF(ISNUMBER(FIND("doc",LOWER(#REF!))),#REF!,0)</f>
        <v>0</v>
      </c>
      <c r="AK524" s="11">
        <f>IF(ISNUMBER(FIND("doc",LOWER(#REF!))),#REF!,0)</f>
        <v>0</v>
      </c>
      <c r="AL524" s="8"/>
      <c r="AM524" s="10" t="e">
        <f>SUM(AC524:AG524)</f>
        <v>#REF!</v>
      </c>
      <c r="AN524" s="8"/>
      <c r="AO524" s="11">
        <f>AI524+AJ524+AK524</f>
        <v>0</v>
      </c>
    </row>
    <row r="525" spans="11:46" x14ac:dyDescent="0.25">
      <c r="M525" s="7"/>
      <c r="N525" s="7"/>
      <c r="O525" s="7"/>
      <c r="P525" s="7"/>
      <c r="Q525" s="8"/>
      <c r="R525" s="7"/>
      <c r="S525" s="8"/>
      <c r="T525" s="8"/>
      <c r="U525" s="8"/>
      <c r="V525" s="8"/>
      <c r="W525" s="8"/>
      <c r="X525" s="8"/>
      <c r="Y525" s="8"/>
      <c r="Z525" s="8"/>
      <c r="AC525" s="9">
        <f>IF(TRIM($B141)&lt;&gt;"",F141,0)</f>
        <v>0</v>
      </c>
      <c r="AD525" s="9"/>
      <c r="AE525" s="9">
        <f>IF(TRIM($B141)&lt;&gt;"",G141,0)</f>
        <v>0</v>
      </c>
      <c r="AF525" s="10"/>
      <c r="AG525" s="9">
        <f>IF(TRIM($B141)&lt;&gt;"",H141,0)</f>
        <v>0</v>
      </c>
      <c r="AH525" s="8"/>
      <c r="AI525" s="11">
        <f>IF(ISNUMBER(FIND("doc",LOWER(#REF!))),F141,0)</f>
        <v>0</v>
      </c>
      <c r="AJ525" s="11">
        <f>IF(ISNUMBER(FIND("doc",LOWER(#REF!))),G141,0)</f>
        <v>0</v>
      </c>
      <c r="AK525" s="11">
        <f>IF(ISNUMBER(FIND("doc",LOWER(#REF!))),H141,0)</f>
        <v>0</v>
      </c>
      <c r="AL525" s="8"/>
      <c r="AM525" s="10">
        <f t="shared" ref="AM525:AM528" si="27">SUM(AC525:AG525)</f>
        <v>0</v>
      </c>
      <c r="AN525" s="8"/>
      <c r="AO525" s="11">
        <f t="shared" ref="AO525:AO528" si="28">AI525+AJ525+AK525</f>
        <v>0</v>
      </c>
    </row>
    <row r="526" spans="11:46" x14ac:dyDescent="0.25">
      <c r="M526" s="7"/>
      <c r="N526" s="7"/>
      <c r="O526" s="8"/>
      <c r="P526" s="7"/>
      <c r="Q526" s="8"/>
      <c r="R526" s="7"/>
      <c r="S526" s="8"/>
      <c r="T526" s="8"/>
      <c r="U526" s="8"/>
      <c r="V526" s="8"/>
      <c r="W526" s="8"/>
      <c r="X526" s="8"/>
      <c r="Y526" s="8"/>
      <c r="Z526" s="8"/>
      <c r="AC526" s="9">
        <f>IF(TRIM($B143)&lt;&gt;"",F143,0)</f>
        <v>0</v>
      </c>
      <c r="AD526" s="10"/>
      <c r="AE526" s="9">
        <f>IF(TRIM($B143)&lt;&gt;"",G143,0)</f>
        <v>0</v>
      </c>
      <c r="AF526" s="10"/>
      <c r="AG526" s="9">
        <f>IF(TRIM($B143)&lt;&gt;"",H143,0)</f>
        <v>0</v>
      </c>
      <c r="AH526" s="8"/>
      <c r="AI526" s="11">
        <f>IF(ISNUMBER(FIND("doc",LOWER($E141))),F143,0)</f>
        <v>0</v>
      </c>
      <c r="AJ526" s="11">
        <f>IF(ISNUMBER(FIND("doc",LOWER($E141))),G143,0)</f>
        <v>0</v>
      </c>
      <c r="AK526" s="11">
        <f>IF(ISNUMBER(FIND("doc",LOWER($E141))),H143,0)</f>
        <v>0</v>
      </c>
      <c r="AL526" s="8"/>
      <c r="AM526" s="10">
        <f t="shared" si="27"/>
        <v>0</v>
      </c>
      <c r="AN526" s="8"/>
      <c r="AO526" s="11">
        <f t="shared" si="28"/>
        <v>0</v>
      </c>
    </row>
    <row r="527" spans="11:46" x14ac:dyDescent="0.25">
      <c r="M527" s="7"/>
      <c r="N527" s="7"/>
      <c r="O527" s="8"/>
      <c r="P527" s="7"/>
      <c r="Q527" s="8"/>
      <c r="R527" s="7"/>
      <c r="S527" s="8"/>
      <c r="T527" s="8"/>
      <c r="U527" s="8"/>
      <c r="V527" s="8"/>
      <c r="W527" s="8"/>
      <c r="X527" s="8"/>
      <c r="Y527" s="8"/>
      <c r="Z527" s="8"/>
      <c r="AC527" s="9">
        <f>IF(TRIM($B144)&lt;&gt;"",F144,0)</f>
        <v>0</v>
      </c>
      <c r="AD527" s="10"/>
      <c r="AE527" s="9">
        <f>IF(TRIM($B144)&lt;&gt;"",G144,0)</f>
        <v>0</v>
      </c>
      <c r="AF527" s="10"/>
      <c r="AG527" s="9">
        <f>IF(TRIM($B144)&lt;&gt;"",H144,0)</f>
        <v>0</v>
      </c>
      <c r="AH527" s="8"/>
      <c r="AI527" s="11">
        <f t="shared" ref="AI527:AK528" si="29">IF(ISNUMBER(FIND("doc",LOWER($E144))),F144,0)</f>
        <v>0</v>
      </c>
      <c r="AJ527" s="11">
        <f t="shared" si="29"/>
        <v>0</v>
      </c>
      <c r="AK527" s="11">
        <f t="shared" si="29"/>
        <v>0</v>
      </c>
      <c r="AL527" s="8"/>
      <c r="AM527" s="10">
        <f t="shared" si="27"/>
        <v>0</v>
      </c>
      <c r="AN527" s="8"/>
      <c r="AO527" s="11">
        <f t="shared" si="28"/>
        <v>0</v>
      </c>
    </row>
    <row r="528" spans="11:46" x14ac:dyDescent="0.25">
      <c r="M528" s="7"/>
      <c r="N528" s="7"/>
      <c r="O528" s="8"/>
      <c r="P528" s="7"/>
      <c r="Q528" s="8"/>
      <c r="R528" s="7"/>
      <c r="S528" s="8"/>
      <c r="T528" s="8"/>
      <c r="U528" s="8"/>
      <c r="V528" s="8"/>
      <c r="W528" s="8"/>
      <c r="X528" s="8"/>
      <c r="Y528" s="8"/>
      <c r="Z528" s="8"/>
      <c r="AC528" s="9">
        <f>IF(TRIM($B145)&lt;&gt;"",F145,0)</f>
        <v>0</v>
      </c>
      <c r="AD528" s="10"/>
      <c r="AE528" s="9">
        <f>IF(TRIM($B145)&lt;&gt;"",G145,0)</f>
        <v>0</v>
      </c>
      <c r="AF528" s="10"/>
      <c r="AG528" s="9">
        <f>IF(TRIM($B145)&lt;&gt;"",H145,0)</f>
        <v>0</v>
      </c>
      <c r="AH528" s="8"/>
      <c r="AI528" s="11">
        <f t="shared" si="29"/>
        <v>0</v>
      </c>
      <c r="AJ528" s="11">
        <f t="shared" si="29"/>
        <v>0</v>
      </c>
      <c r="AK528" s="11">
        <f t="shared" si="29"/>
        <v>0</v>
      </c>
      <c r="AL528" s="8"/>
      <c r="AM528" s="10">
        <f t="shared" si="27"/>
        <v>0</v>
      </c>
      <c r="AN528" s="8"/>
      <c r="AO528" s="11">
        <f t="shared" si="28"/>
        <v>0</v>
      </c>
    </row>
    <row r="529" spans="13:26" ht="24.75" x14ac:dyDescent="0.25">
      <c r="M529" s="5" t="s">
        <v>5</v>
      </c>
      <c r="N529" s="6">
        <f>F146</f>
        <v>0</v>
      </c>
      <c r="O529" s="5" t="s">
        <v>3</v>
      </c>
      <c r="P529" s="6">
        <f>G146</f>
        <v>0</v>
      </c>
      <c r="Q529" s="5" t="s">
        <v>4</v>
      </c>
      <c r="R529" s="6">
        <f>N529+P529</f>
        <v>0</v>
      </c>
      <c r="S529" s="5" t="s">
        <v>6</v>
      </c>
      <c r="T529" s="6">
        <f>H146</f>
        <v>0</v>
      </c>
      <c r="U529" s="5" t="s">
        <v>7</v>
      </c>
      <c r="V529" s="14">
        <f>R529+T529</f>
        <v>0</v>
      </c>
      <c r="W529" s="5" t="s">
        <v>1</v>
      </c>
      <c r="X529" s="13" t="e">
        <f>SUM(AM524:AM528)</f>
        <v>#REF!</v>
      </c>
      <c r="Y529" s="5" t="s">
        <v>2</v>
      </c>
      <c r="Z529" s="12">
        <f>SUM(AI524:AK528)</f>
        <v>0</v>
      </c>
    </row>
  </sheetData>
  <sheetProtection algorithmName="SHA-512" hashValue="TH0H+JtYWt+i5cpBIfFHyczGExl8T0uW+rPOjZOvJ1OFmR0AggATssXjZyk80fCsX0dzHGWwJiA9vM6wZyMJGA==" saltValue="YFvFZzE1iKPbhFl78Ah6EA==" spinCount="100000" sheet="1" insertRows="0"/>
  <mergeCells count="117">
    <mergeCell ref="D51:E51"/>
    <mergeCell ref="F51:G51"/>
    <mergeCell ref="D65:E65"/>
    <mergeCell ref="F65:G65"/>
    <mergeCell ref="D79:E79"/>
    <mergeCell ref="F79:G79"/>
    <mergeCell ref="B54:E54"/>
    <mergeCell ref="D93:E93"/>
    <mergeCell ref="F93:G93"/>
    <mergeCell ref="B68:E68"/>
    <mergeCell ref="B8:J8"/>
    <mergeCell ref="B22:J22"/>
    <mergeCell ref="B36:J36"/>
    <mergeCell ref="B50:J50"/>
    <mergeCell ref="B40:E40"/>
    <mergeCell ref="I13:J13"/>
    <mergeCell ref="I27:J27"/>
    <mergeCell ref="I41:J41"/>
    <mergeCell ref="B26:E26"/>
    <mergeCell ref="C41:H41"/>
    <mergeCell ref="F9:G9"/>
    <mergeCell ref="D9:E9"/>
    <mergeCell ref="D23:E23"/>
    <mergeCell ref="F23:G23"/>
    <mergeCell ref="D37:E37"/>
    <mergeCell ref="F37:G37"/>
    <mergeCell ref="B138:E138"/>
    <mergeCell ref="C137:D137"/>
    <mergeCell ref="B134:J134"/>
    <mergeCell ref="A257:I257"/>
    <mergeCell ref="A250:C250"/>
    <mergeCell ref="A239:I239"/>
    <mergeCell ref="H252:I252"/>
    <mergeCell ref="A233:B233"/>
    <mergeCell ref="A231:B231"/>
    <mergeCell ref="D135:E135"/>
    <mergeCell ref="F135:G135"/>
    <mergeCell ref="B149:J149"/>
    <mergeCell ref="D150:E150"/>
    <mergeCell ref="F150:G150"/>
    <mergeCell ref="C152:D152"/>
    <mergeCell ref="B153:E153"/>
    <mergeCell ref="I169:J169"/>
    <mergeCell ref="B179:J179"/>
    <mergeCell ref="C154:H154"/>
    <mergeCell ref="I154:J154"/>
    <mergeCell ref="B164:J164"/>
    <mergeCell ref="D165:E165"/>
    <mergeCell ref="F165:G165"/>
    <mergeCell ref="I184:J184"/>
    <mergeCell ref="D107:E107"/>
    <mergeCell ref="F107:G107"/>
    <mergeCell ref="D121:E121"/>
    <mergeCell ref="F121:G121"/>
    <mergeCell ref="A260:I260"/>
    <mergeCell ref="B82:E82"/>
    <mergeCell ref="I97:J97"/>
    <mergeCell ref="B92:J92"/>
    <mergeCell ref="B106:J106"/>
    <mergeCell ref="B120:J120"/>
    <mergeCell ref="C95:D95"/>
    <mergeCell ref="C97:H97"/>
    <mergeCell ref="C109:D109"/>
    <mergeCell ref="B96:E96"/>
    <mergeCell ref="C139:H139"/>
    <mergeCell ref="C111:H111"/>
    <mergeCell ref="C123:D123"/>
    <mergeCell ref="C125:H125"/>
    <mergeCell ref="B110:E110"/>
    <mergeCell ref="B124:E124"/>
    <mergeCell ref="C83:H83"/>
    <mergeCell ref="C167:D167"/>
    <mergeCell ref="B168:E168"/>
    <mergeCell ref="C169:H169"/>
    <mergeCell ref="A1:J1"/>
    <mergeCell ref="A259:I259"/>
    <mergeCell ref="I111:J111"/>
    <mergeCell ref="I125:J125"/>
    <mergeCell ref="I139:J139"/>
    <mergeCell ref="I69:J69"/>
    <mergeCell ref="I83:J83"/>
    <mergeCell ref="B12:C12"/>
    <mergeCell ref="C11:D11"/>
    <mergeCell ref="C13:H13"/>
    <mergeCell ref="C25:D25"/>
    <mergeCell ref="C27:H27"/>
    <mergeCell ref="C39:D39"/>
    <mergeCell ref="B4:J4"/>
    <mergeCell ref="A255:I255"/>
    <mergeCell ref="A256:I256"/>
    <mergeCell ref="C81:D81"/>
    <mergeCell ref="I55:J55"/>
    <mergeCell ref="C53:D53"/>
    <mergeCell ref="C55:H55"/>
    <mergeCell ref="C67:D67"/>
    <mergeCell ref="B64:J64"/>
    <mergeCell ref="B78:J78"/>
    <mergeCell ref="C69:H69"/>
    <mergeCell ref="B194:J194"/>
    <mergeCell ref="D195:E195"/>
    <mergeCell ref="F195:G195"/>
    <mergeCell ref="C197:D197"/>
    <mergeCell ref="D180:E180"/>
    <mergeCell ref="F180:G180"/>
    <mergeCell ref="C182:D182"/>
    <mergeCell ref="B183:E183"/>
    <mergeCell ref="C184:H184"/>
    <mergeCell ref="C212:D212"/>
    <mergeCell ref="B213:E213"/>
    <mergeCell ref="C214:H214"/>
    <mergeCell ref="I214:J214"/>
    <mergeCell ref="B198:E198"/>
    <mergeCell ref="C199:H199"/>
    <mergeCell ref="I199:J199"/>
    <mergeCell ref="B209:J209"/>
    <mergeCell ref="D210:E210"/>
    <mergeCell ref="F210:G210"/>
  </mergeCells>
  <dataValidations count="5">
    <dataValidation type="list" allowBlank="1" showInputMessage="1" showErrorMessage="1" sqref="B125 B214 B199 B169 B154 B27 B41 B69 B55 B139 B83 B97 B111 B13 B184" xr:uid="{4002FCCC-6636-4F0C-BA83-7125F13524F9}">
      <formula1>$M$385:$O$385</formula1>
    </dataValidation>
    <dataValidation type="list" allowBlank="1" showInputMessage="1" showErrorMessage="1" sqref="B122 B211 B196 B166 B151 B24 B66 B10 B38 B52 B136 B80 B94 B108 B181" xr:uid="{FDF5A541-5C76-4203-82FD-3C902451DF1B}">
      <formula1>$M$387:$U$387</formula1>
    </dataValidation>
    <dataValidation type="list" allowBlank="1" showInputMessage="1" showErrorMessage="1" sqref="E85:E89 E216:E220 E201:E205 E171:E175 E156:E160 E141:E145 E99:E103 E71:E75 E57:E61 E43:E47 E127:E131 E113:E117 E15:E19 E29:E33 E186:E190" xr:uid="{D39FC615-77CD-4A46-A8B2-FFEC52EC2060}">
      <formula1>$N$388:$P$388</formula1>
    </dataValidation>
    <dataValidation type="list" allowBlank="1" showInputMessage="1" showErrorMessage="1" sqref="B15:B19 B216:B220 B201:B205 B171:B175 B156:B160 B141:B145 B113:B117 B85:B89 B71:B75 B57:B61 B43:B47 B29:B33 B127:B131 B99:B103 B186:B190" xr:uid="{43812D3A-C2BA-45DA-8AC8-A587E37D1CDE}">
      <formula1>$S$385:$AB$385</formula1>
    </dataValidation>
    <dataValidation type="list" allowBlank="1" showInputMessage="1" showErrorMessage="1" sqref="F9:G9 F210:G210 F195:G195 F165:G165 F150:G150 F135:G135 F121:G121 F107:G107 F93:G93 F79:G79 F65:G65 F51:G51 F37:G37 F23:G23 F180:G180" xr:uid="{EF2C9BCB-A33A-46DD-863B-37EE19E9BD1F}">
      <formula1>$K$520:$K$522</formula1>
    </dataValidation>
  </dataValidations>
  <pageMargins left="0.70866141732283472" right="0.70866141732283472" top="0.74803149606299213" bottom="0.74803149606299213" header="0.31496062992125984" footer="0.31496062992125984"/>
  <pageSetup paperSize="9" scale="82" fitToHeight="1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1C804287F6ED4999973793D4BE5D6A" ma:contentTypeVersion="0" ma:contentTypeDescription="Crea un document nou" ma:contentTypeScope="" ma:versionID="d7ae9b25f6fcea1950158c10c5205ba6">
  <xsd:schema xmlns:xsd="http://www.w3.org/2001/XMLSchema" xmlns:xs="http://www.w3.org/2001/XMLSchema" xmlns:p="http://schemas.microsoft.com/office/2006/metadata/properties" targetNamespace="http://schemas.microsoft.com/office/2006/metadata/properties" ma:root="true" ma:fieldsID="d5ded435ed922d5b7908982568d915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59804B-1BAF-4406-B8C7-4CE277FC152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93FE59-521F-49DD-9C7D-E7D6D4483452}">
  <ds:schemaRefs>
    <ds:schemaRef ds:uri="http://schemas.microsoft.com/sharepoint/v3/contenttype/forms"/>
  </ds:schemaRefs>
</ds:datastoreItem>
</file>

<file path=customXml/itemProps3.xml><?xml version="1.0" encoding="utf-8"?>
<ds:datastoreItem xmlns:ds="http://schemas.openxmlformats.org/officeDocument/2006/customXml" ds:itemID="{434DB949-866B-4F66-84CA-A2A6554B61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Datos Estudio</vt:lpstr>
      <vt:lpstr>Estudios contenidos</vt:lpstr>
      <vt:lpstr>Profesorado</vt:lpstr>
      <vt:lpstr>'Datos Estudio'!Àrea_d'impressió</vt:lpstr>
      <vt:lpstr>'Estudios contenidos'!Àrea_d'impressió</vt:lpstr>
      <vt:lpstr>Profesorado!Àrea_d'impressió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ANGUERA</dc:creator>
  <cp:lastModifiedBy>Elisabeth Pulido Vico</cp:lastModifiedBy>
  <cp:lastPrinted>2024-03-02T21:52:46Z</cp:lastPrinted>
  <dcterms:created xsi:type="dcterms:W3CDTF">2015-06-05T18:19:34Z</dcterms:created>
  <dcterms:modified xsi:type="dcterms:W3CDTF">2024-03-19T08:30:12Z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0x0101000E1C804287F6ED4999973793D4BE5D6A</vt:lpwstr>
  </property>
</Properties>
</file>