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ab-my.sharepoint.com/personal/2122948_uab_cat/Documents/Escritorio/Doc Propostes/"/>
    </mc:Choice>
  </mc:AlternateContent>
  <xr:revisionPtr revIDLastSave="0" documentId="8_{D546A408-6302-46CE-83E6-BCCB2B390B6D}" xr6:coauthVersionLast="47" xr6:coauthVersionMax="47" xr10:uidLastSave="{00000000-0000-0000-0000-000000000000}"/>
  <bookViews>
    <workbookView xWindow="28680" yWindow="-240" windowWidth="29040" windowHeight="15720" xr2:uid="{00000000-000D-0000-FFFF-FFFF00000000}"/>
  </bookViews>
  <sheets>
    <sheet name="Dades Estudi" sheetId="2" r:id="rId1"/>
    <sheet name="Estudis continguts" sheetId="3" r:id="rId2"/>
    <sheet name="Professorat" sheetId="1" r:id="rId3"/>
  </sheets>
  <definedNames>
    <definedName name="_xlnm.Print_Area" localSheetId="0">'Dades Estudi'!$A$1:$K$49</definedName>
    <definedName name="_xlnm.Print_Area" localSheetId="1">'Estudis continguts'!$1:$30</definedName>
    <definedName name="_xlnm.Print_Area" localSheetId="2">Professorat!$A$1:$J$255</definedName>
    <definedName name="C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7" i="1" l="1"/>
  <c r="G217" i="1"/>
  <c r="F217" i="1"/>
  <c r="E217" i="1"/>
  <c r="D217" i="1"/>
  <c r="C217" i="1"/>
  <c r="B217" i="1"/>
  <c r="H203" i="1"/>
  <c r="G203" i="1"/>
  <c r="F203" i="1"/>
  <c r="E203" i="1"/>
  <c r="D203" i="1"/>
  <c r="C203" i="1"/>
  <c r="B203" i="1"/>
  <c r="H189" i="1"/>
  <c r="E188" i="1" s="1"/>
  <c r="G189" i="1"/>
  <c r="F189" i="1"/>
  <c r="E189" i="1"/>
  <c r="D189" i="1"/>
  <c r="C189" i="1"/>
  <c r="B189" i="1"/>
  <c r="H175" i="1"/>
  <c r="E174" i="1" s="1"/>
  <c r="G175" i="1"/>
  <c r="F175" i="1"/>
  <c r="E175" i="1"/>
  <c r="D175" i="1"/>
  <c r="C175" i="1"/>
  <c r="B175" i="1"/>
  <c r="H161" i="1"/>
  <c r="G161" i="1"/>
  <c r="F161" i="1"/>
  <c r="E160" i="1" s="1"/>
  <c r="E161" i="1"/>
  <c r="D161" i="1"/>
  <c r="C161" i="1"/>
  <c r="B160" i="1" s="1"/>
  <c r="B161" i="1"/>
  <c r="T580" i="1"/>
  <c r="N580" i="1"/>
  <c r="Z594" i="1"/>
  <c r="X594" i="1"/>
  <c r="Z580" i="1"/>
  <c r="X580" i="1"/>
  <c r="Z566" i="1"/>
  <c r="X566" i="1"/>
  <c r="N566" i="1"/>
  <c r="Z552" i="1"/>
  <c r="X552" i="1"/>
  <c r="N552" i="1"/>
  <c r="Z538" i="1"/>
  <c r="X538" i="1"/>
  <c r="T538" i="1"/>
  <c r="H216" i="1"/>
  <c r="T594" i="1" s="1"/>
  <c r="G216" i="1"/>
  <c r="P594" i="1" s="1"/>
  <c r="F216" i="1"/>
  <c r="N594" i="1" s="1"/>
  <c r="H202" i="1"/>
  <c r="G202" i="1"/>
  <c r="P580" i="1" s="1"/>
  <c r="F202" i="1"/>
  <c r="H188" i="1"/>
  <c r="T566" i="1" s="1"/>
  <c r="G188" i="1"/>
  <c r="P566" i="1" s="1"/>
  <c r="F188" i="1"/>
  <c r="B188" i="1"/>
  <c r="H174" i="1"/>
  <c r="T552" i="1" s="1"/>
  <c r="G174" i="1"/>
  <c r="P552" i="1" s="1"/>
  <c r="F174" i="1"/>
  <c r="H160" i="1"/>
  <c r="G160" i="1"/>
  <c r="P538" i="1" s="1"/>
  <c r="F160" i="1"/>
  <c r="N538" i="1" s="1"/>
  <c r="R538" i="1" s="1"/>
  <c r="B35" i="2"/>
  <c r="B34" i="2"/>
  <c r="B33" i="2"/>
  <c r="B4" i="1"/>
  <c r="B5" i="1"/>
  <c r="B21" i="1"/>
  <c r="B35" i="1"/>
  <c r="B49" i="1"/>
  <c r="B63" i="1"/>
  <c r="B77" i="1"/>
  <c r="B91" i="1"/>
  <c r="B105" i="1"/>
  <c r="B119" i="1"/>
  <c r="B133" i="1"/>
  <c r="B147" i="1"/>
  <c r="B6" i="1"/>
  <c r="C35" i="1"/>
  <c r="D35" i="1"/>
  <c r="E35" i="1"/>
  <c r="B34" i="1" s="1"/>
  <c r="E21" i="1"/>
  <c r="D21" i="1"/>
  <c r="C21" i="1"/>
  <c r="E28" i="2"/>
  <c r="H21" i="1"/>
  <c r="G21" i="1"/>
  <c r="F21" i="1"/>
  <c r="H20" i="1"/>
  <c r="T398" i="1" s="1"/>
  <c r="G20" i="1"/>
  <c r="P398" i="1" s="1"/>
  <c r="F20" i="1"/>
  <c r="N398" i="1" s="1"/>
  <c r="H35" i="1"/>
  <c r="G35" i="1"/>
  <c r="F35" i="1"/>
  <c r="H34" i="1"/>
  <c r="T412" i="1" s="1"/>
  <c r="G34" i="1"/>
  <c r="P412" i="1" s="1"/>
  <c r="F34" i="1"/>
  <c r="H49" i="1"/>
  <c r="G49" i="1"/>
  <c r="F49" i="1"/>
  <c r="E49" i="1"/>
  <c r="D49" i="1"/>
  <c r="C49" i="1"/>
  <c r="H48" i="1"/>
  <c r="T426" i="1" s="1"/>
  <c r="G48" i="1"/>
  <c r="P426" i="1" s="1"/>
  <c r="F48" i="1"/>
  <c r="H63" i="1"/>
  <c r="G63" i="1"/>
  <c r="F63" i="1"/>
  <c r="E63" i="1"/>
  <c r="D63" i="1"/>
  <c r="C63" i="1"/>
  <c r="H62" i="1"/>
  <c r="G62" i="1"/>
  <c r="P440" i="1" s="1"/>
  <c r="F62" i="1"/>
  <c r="H77" i="1"/>
  <c r="G77" i="1"/>
  <c r="F77" i="1"/>
  <c r="E77" i="1"/>
  <c r="D77" i="1"/>
  <c r="C77" i="1"/>
  <c r="H76" i="1"/>
  <c r="T454" i="1" s="1"/>
  <c r="G76" i="1"/>
  <c r="P454" i="1" s="1"/>
  <c r="F76" i="1"/>
  <c r="H91" i="1"/>
  <c r="G91" i="1"/>
  <c r="F91" i="1"/>
  <c r="E91" i="1"/>
  <c r="D91" i="1"/>
  <c r="C91" i="1"/>
  <c r="H90" i="1"/>
  <c r="T468" i="1" s="1"/>
  <c r="G90" i="1"/>
  <c r="P468" i="1" s="1"/>
  <c r="F90" i="1"/>
  <c r="N468" i="1" s="1"/>
  <c r="H105" i="1"/>
  <c r="G105" i="1"/>
  <c r="F105" i="1"/>
  <c r="E105" i="1"/>
  <c r="D105" i="1"/>
  <c r="C105" i="1"/>
  <c r="H104" i="1"/>
  <c r="T482" i="1" s="1"/>
  <c r="G104" i="1"/>
  <c r="P482" i="1" s="1"/>
  <c r="F104" i="1"/>
  <c r="H119" i="1"/>
  <c r="G119" i="1"/>
  <c r="F119" i="1"/>
  <c r="E119" i="1"/>
  <c r="D119" i="1"/>
  <c r="C119" i="1"/>
  <c r="H118" i="1"/>
  <c r="G118" i="1"/>
  <c r="P496" i="1" s="1"/>
  <c r="F118" i="1"/>
  <c r="H133" i="1"/>
  <c r="G133" i="1"/>
  <c r="F133" i="1"/>
  <c r="E133" i="1"/>
  <c r="D133" i="1"/>
  <c r="C133" i="1"/>
  <c r="H132" i="1"/>
  <c r="T510" i="1" s="1"/>
  <c r="G132" i="1"/>
  <c r="P510" i="1" s="1"/>
  <c r="F132" i="1"/>
  <c r="H147" i="1"/>
  <c r="G147" i="1"/>
  <c r="F147" i="1"/>
  <c r="H146" i="1"/>
  <c r="T524" i="1" s="1"/>
  <c r="G146" i="1"/>
  <c r="F146" i="1"/>
  <c r="N524" i="1" s="1"/>
  <c r="E147" i="1"/>
  <c r="D147" i="1"/>
  <c r="C147" i="1"/>
  <c r="AJ393" i="1"/>
  <c r="AG396" i="1"/>
  <c r="AG397" i="1"/>
  <c r="AE396" i="1"/>
  <c r="AE397" i="1"/>
  <c r="AC396" i="1"/>
  <c r="AC397" i="1"/>
  <c r="AK397" i="1"/>
  <c r="AJ397" i="1"/>
  <c r="AI397" i="1"/>
  <c r="AK396" i="1"/>
  <c r="AJ396" i="1"/>
  <c r="AI396" i="1"/>
  <c r="AK395" i="1"/>
  <c r="AJ395" i="1"/>
  <c r="AI395" i="1"/>
  <c r="AK394" i="1"/>
  <c r="AJ394" i="1"/>
  <c r="AI394" i="1"/>
  <c r="AG395" i="1"/>
  <c r="AE395" i="1"/>
  <c r="AC395" i="1"/>
  <c r="AG394" i="1"/>
  <c r="AE394" i="1"/>
  <c r="AC394" i="1"/>
  <c r="AK393" i="1"/>
  <c r="AI393" i="1"/>
  <c r="AG393" i="1"/>
  <c r="AE393" i="1"/>
  <c r="AC393" i="1"/>
  <c r="AK411" i="1"/>
  <c r="AJ411" i="1"/>
  <c r="AI411" i="1"/>
  <c r="AG411" i="1"/>
  <c r="AE411" i="1"/>
  <c r="AC411" i="1"/>
  <c r="AK410" i="1"/>
  <c r="AJ410" i="1"/>
  <c r="AI410" i="1"/>
  <c r="AG410" i="1"/>
  <c r="AE410" i="1"/>
  <c r="AC410" i="1"/>
  <c r="AK409" i="1"/>
  <c r="AJ409" i="1"/>
  <c r="AI409" i="1"/>
  <c r="AG409" i="1"/>
  <c r="AE409" i="1"/>
  <c r="AC409" i="1"/>
  <c r="AK408" i="1"/>
  <c r="AJ408" i="1"/>
  <c r="AI408" i="1"/>
  <c r="AG408" i="1"/>
  <c r="AE408" i="1"/>
  <c r="AC408" i="1"/>
  <c r="AK407" i="1"/>
  <c r="AJ407" i="1"/>
  <c r="AI407" i="1"/>
  <c r="AG407" i="1"/>
  <c r="AE407" i="1"/>
  <c r="AC407" i="1"/>
  <c r="AK425" i="1"/>
  <c r="AJ425" i="1"/>
  <c r="AI425" i="1"/>
  <c r="AG425" i="1"/>
  <c r="AE425" i="1"/>
  <c r="AC425" i="1"/>
  <c r="AK424" i="1"/>
  <c r="AJ424" i="1"/>
  <c r="AI424" i="1"/>
  <c r="AG424" i="1"/>
  <c r="AE424" i="1"/>
  <c r="AC424" i="1"/>
  <c r="AK423" i="1"/>
  <c r="AJ423" i="1"/>
  <c r="AI423" i="1"/>
  <c r="AG423" i="1"/>
  <c r="AE423" i="1"/>
  <c r="AC423" i="1"/>
  <c r="AK422" i="1"/>
  <c r="AJ422" i="1"/>
  <c r="AI422" i="1"/>
  <c r="AG422" i="1"/>
  <c r="AE422" i="1"/>
  <c r="AC422" i="1"/>
  <c r="AK421" i="1"/>
  <c r="AJ421" i="1"/>
  <c r="AI421" i="1"/>
  <c r="AG421" i="1"/>
  <c r="AE421" i="1"/>
  <c r="AC421" i="1"/>
  <c r="AK439" i="1"/>
  <c r="AJ439" i="1"/>
  <c r="AI439" i="1"/>
  <c r="AG439" i="1"/>
  <c r="AE439" i="1"/>
  <c r="AC439" i="1"/>
  <c r="AK438" i="1"/>
  <c r="AJ438" i="1"/>
  <c r="AI438" i="1"/>
  <c r="AG438" i="1"/>
  <c r="AE438" i="1"/>
  <c r="AC438" i="1"/>
  <c r="AK437" i="1"/>
  <c r="AJ437" i="1"/>
  <c r="AI437" i="1"/>
  <c r="AG437" i="1"/>
  <c r="AE437" i="1"/>
  <c r="AC437" i="1"/>
  <c r="AK436" i="1"/>
  <c r="AJ436" i="1"/>
  <c r="AI436" i="1"/>
  <c r="AG436" i="1"/>
  <c r="AE436" i="1"/>
  <c r="AC436" i="1"/>
  <c r="AK435" i="1"/>
  <c r="AJ435" i="1"/>
  <c r="AI435" i="1"/>
  <c r="AG435" i="1"/>
  <c r="AE435" i="1"/>
  <c r="AC435" i="1"/>
  <c r="AK453" i="1"/>
  <c r="AJ453" i="1"/>
  <c r="AI453" i="1"/>
  <c r="AG453" i="1"/>
  <c r="AE453" i="1"/>
  <c r="AC453" i="1"/>
  <c r="AK452" i="1"/>
  <c r="AJ452" i="1"/>
  <c r="AI452" i="1"/>
  <c r="AG452" i="1"/>
  <c r="AE452" i="1"/>
  <c r="AC452" i="1"/>
  <c r="AK451" i="1"/>
  <c r="AJ451" i="1"/>
  <c r="AI451" i="1"/>
  <c r="AG451" i="1"/>
  <c r="AE451" i="1"/>
  <c r="AC451" i="1"/>
  <c r="AK450" i="1"/>
  <c r="AJ450" i="1"/>
  <c r="AI450" i="1"/>
  <c r="AG450" i="1"/>
  <c r="AE450" i="1"/>
  <c r="AC450" i="1"/>
  <c r="AK449" i="1"/>
  <c r="AJ449" i="1"/>
  <c r="AI449" i="1"/>
  <c r="AG449" i="1"/>
  <c r="AE449" i="1"/>
  <c r="AC449" i="1"/>
  <c r="AK467" i="1"/>
  <c r="AJ467" i="1"/>
  <c r="AI467" i="1"/>
  <c r="AG467" i="1"/>
  <c r="AE467" i="1"/>
  <c r="AC467" i="1"/>
  <c r="AK466" i="1"/>
  <c r="AJ466" i="1"/>
  <c r="AI466" i="1"/>
  <c r="AG466" i="1"/>
  <c r="AE466" i="1"/>
  <c r="AC466" i="1"/>
  <c r="AK465" i="1"/>
  <c r="AJ465" i="1"/>
  <c r="AI465" i="1"/>
  <c r="AG465" i="1"/>
  <c r="AE465" i="1"/>
  <c r="AC465" i="1"/>
  <c r="AK464" i="1"/>
  <c r="AJ464" i="1"/>
  <c r="AI464" i="1"/>
  <c r="AG464" i="1"/>
  <c r="AE464" i="1"/>
  <c r="AC464" i="1"/>
  <c r="AK463" i="1"/>
  <c r="AJ463" i="1"/>
  <c r="AI463" i="1"/>
  <c r="AG463" i="1"/>
  <c r="AE463" i="1"/>
  <c r="AC463" i="1"/>
  <c r="AK481" i="1"/>
  <c r="AJ481" i="1"/>
  <c r="AI481" i="1"/>
  <c r="AG481" i="1"/>
  <c r="AE481" i="1"/>
  <c r="AC481" i="1"/>
  <c r="AK480" i="1"/>
  <c r="AJ480" i="1"/>
  <c r="AI480" i="1"/>
  <c r="AG480" i="1"/>
  <c r="AE480" i="1"/>
  <c r="AC480" i="1"/>
  <c r="AK479" i="1"/>
  <c r="AJ479" i="1"/>
  <c r="AI479" i="1"/>
  <c r="AG479" i="1"/>
  <c r="AE479" i="1"/>
  <c r="AC479" i="1"/>
  <c r="AK478" i="1"/>
  <c r="AJ478" i="1"/>
  <c r="AI478" i="1"/>
  <c r="AG478" i="1"/>
  <c r="AE478" i="1"/>
  <c r="AC478" i="1"/>
  <c r="AK477" i="1"/>
  <c r="AJ477" i="1"/>
  <c r="AI477" i="1"/>
  <c r="AG477" i="1"/>
  <c r="AE477" i="1"/>
  <c r="AC477" i="1"/>
  <c r="AK495" i="1"/>
  <c r="AJ495" i="1"/>
  <c r="AI495" i="1"/>
  <c r="AG495" i="1"/>
  <c r="AE495" i="1"/>
  <c r="AC495" i="1"/>
  <c r="AK494" i="1"/>
  <c r="AJ494" i="1"/>
  <c r="AI494" i="1"/>
  <c r="AG494" i="1"/>
  <c r="AE494" i="1"/>
  <c r="AC494" i="1"/>
  <c r="AK493" i="1"/>
  <c r="AJ493" i="1"/>
  <c r="AI493" i="1"/>
  <c r="AG493" i="1"/>
  <c r="AE493" i="1"/>
  <c r="AC493" i="1"/>
  <c r="AK492" i="1"/>
  <c r="AJ492" i="1"/>
  <c r="AI492" i="1"/>
  <c r="AG492" i="1"/>
  <c r="AE492" i="1"/>
  <c r="AC492" i="1"/>
  <c r="AK491" i="1"/>
  <c r="AJ491" i="1"/>
  <c r="AI491" i="1"/>
  <c r="AG491" i="1"/>
  <c r="AE491" i="1"/>
  <c r="AC491" i="1"/>
  <c r="AK509" i="1"/>
  <c r="AJ509" i="1"/>
  <c r="AI509" i="1"/>
  <c r="AG509" i="1"/>
  <c r="AE509" i="1"/>
  <c r="AC509" i="1"/>
  <c r="AK508" i="1"/>
  <c r="AJ508" i="1"/>
  <c r="AI508" i="1"/>
  <c r="AG508" i="1"/>
  <c r="AE508" i="1"/>
  <c r="AC508" i="1"/>
  <c r="AK507" i="1"/>
  <c r="AJ507" i="1"/>
  <c r="AI507" i="1"/>
  <c r="AG507" i="1"/>
  <c r="AE507" i="1"/>
  <c r="AC507" i="1"/>
  <c r="AK506" i="1"/>
  <c r="AJ506" i="1"/>
  <c r="AI506" i="1"/>
  <c r="AG506" i="1"/>
  <c r="AE506" i="1"/>
  <c r="AC506" i="1"/>
  <c r="AK505" i="1"/>
  <c r="AJ505" i="1"/>
  <c r="AI505" i="1"/>
  <c r="AG505" i="1"/>
  <c r="AE505" i="1"/>
  <c r="AC505" i="1"/>
  <c r="AI520" i="1"/>
  <c r="AJ520" i="1"/>
  <c r="AK520" i="1"/>
  <c r="AI521" i="1"/>
  <c r="AJ521" i="1"/>
  <c r="AK521" i="1"/>
  <c r="AI522" i="1"/>
  <c r="AJ522" i="1"/>
  <c r="AK522" i="1"/>
  <c r="AI523" i="1"/>
  <c r="AJ523" i="1"/>
  <c r="AK523" i="1"/>
  <c r="AK519" i="1"/>
  <c r="AJ519" i="1"/>
  <c r="AI519" i="1"/>
  <c r="AG523" i="1"/>
  <c r="AE523" i="1"/>
  <c r="AC523" i="1"/>
  <c r="AG522" i="1"/>
  <c r="AE522" i="1"/>
  <c r="AC522" i="1"/>
  <c r="AG521" i="1"/>
  <c r="AE521" i="1"/>
  <c r="AC521" i="1"/>
  <c r="AG520" i="1"/>
  <c r="AE520" i="1"/>
  <c r="AC520" i="1"/>
  <c r="AG519" i="1"/>
  <c r="AE519" i="1"/>
  <c r="AC519" i="1"/>
  <c r="B174" i="1" l="1"/>
  <c r="V538" i="1"/>
  <c r="C228" i="1"/>
  <c r="R580" i="1"/>
  <c r="V580" i="1" s="1"/>
  <c r="B202" i="1"/>
  <c r="E202" i="1"/>
  <c r="B216" i="1"/>
  <c r="E216" i="1"/>
  <c r="R594" i="1"/>
  <c r="V594" i="1" s="1"/>
  <c r="C224" i="1"/>
  <c r="R552" i="1"/>
  <c r="V552" i="1" s="1"/>
  <c r="R566" i="1"/>
  <c r="V566" i="1" s="1"/>
  <c r="B62" i="1"/>
  <c r="B118" i="1"/>
  <c r="B20" i="1"/>
  <c r="E90" i="1"/>
  <c r="B48" i="1"/>
  <c r="E34" i="1"/>
  <c r="E20" i="1"/>
  <c r="E118" i="1"/>
  <c r="B76" i="1"/>
  <c r="E62" i="1"/>
  <c r="E104" i="1"/>
  <c r="E76" i="1"/>
  <c r="B90" i="1"/>
  <c r="E48" i="1"/>
  <c r="B104" i="1"/>
  <c r="B132" i="1"/>
  <c r="E132" i="1"/>
  <c r="E146" i="1"/>
  <c r="B146" i="1"/>
  <c r="T496" i="1"/>
  <c r="T440" i="1"/>
  <c r="P524" i="1"/>
  <c r="C223" i="1" s="1"/>
  <c r="AO424" i="1"/>
  <c r="AO409" i="1"/>
  <c r="AM435" i="1"/>
  <c r="AO422" i="1"/>
  <c r="AM505" i="1"/>
  <c r="AM453" i="1"/>
  <c r="AM436" i="1"/>
  <c r="AM438" i="1"/>
  <c r="AM421" i="1"/>
  <c r="AM425" i="1"/>
  <c r="AM393" i="1"/>
  <c r="AM396" i="1"/>
  <c r="AM397" i="1"/>
  <c r="AO477" i="1"/>
  <c r="AO479" i="1"/>
  <c r="AO449" i="1"/>
  <c r="AO451" i="1"/>
  <c r="AO453" i="1"/>
  <c r="AO452" i="1"/>
  <c r="AO421" i="1"/>
  <c r="AO425" i="1"/>
  <c r="AO410" i="1"/>
  <c r="AO393" i="1"/>
  <c r="AO397" i="1"/>
  <c r="AM506" i="1"/>
  <c r="AM508" i="1"/>
  <c r="AM491" i="1"/>
  <c r="AM495" i="1"/>
  <c r="AM478" i="1"/>
  <c r="AM467" i="1"/>
  <c r="AM450" i="1"/>
  <c r="AM452" i="1"/>
  <c r="AO491" i="1"/>
  <c r="AO493" i="1"/>
  <c r="AO480" i="1"/>
  <c r="AO463" i="1"/>
  <c r="AO465" i="1"/>
  <c r="AM466" i="1"/>
  <c r="AO395" i="1"/>
  <c r="AO435" i="1"/>
  <c r="AM449" i="1"/>
  <c r="AO505" i="1"/>
  <c r="AO396" i="1"/>
  <c r="AM463" i="1"/>
  <c r="AM481" i="1"/>
  <c r="AO407" i="1"/>
  <c r="AO466" i="1"/>
  <c r="AM479" i="1"/>
  <c r="AM464" i="1"/>
  <c r="AO507" i="1"/>
  <c r="AO509" i="1"/>
  <c r="AO494" i="1"/>
  <c r="AO437" i="1"/>
  <c r="AO439" i="1"/>
  <c r="AM410" i="1"/>
  <c r="AO508" i="1"/>
  <c r="AO438" i="1"/>
  <c r="AM494" i="1"/>
  <c r="AM437" i="1"/>
  <c r="AM492" i="1"/>
  <c r="AM477" i="1"/>
  <c r="AM422" i="1"/>
  <c r="AM424" i="1"/>
  <c r="AM407" i="1"/>
  <c r="AM394" i="1"/>
  <c r="AM451" i="1"/>
  <c r="AO408" i="1"/>
  <c r="AO495" i="1"/>
  <c r="AM480" i="1"/>
  <c r="AO464" i="1"/>
  <c r="AO423" i="1"/>
  <c r="AM408" i="1"/>
  <c r="AO411" i="1"/>
  <c r="AM507" i="1"/>
  <c r="AM509" i="1"/>
  <c r="AO478" i="1"/>
  <c r="AM439" i="1"/>
  <c r="AO394" i="1"/>
  <c r="AO506" i="1"/>
  <c r="AM493" i="1"/>
  <c r="AO467" i="1"/>
  <c r="AO436" i="1"/>
  <c r="AM409" i="1"/>
  <c r="AM411" i="1"/>
  <c r="AM465" i="1"/>
  <c r="AM395" i="1"/>
  <c r="AO481" i="1"/>
  <c r="AO450" i="1"/>
  <c r="AO492" i="1"/>
  <c r="AM423" i="1"/>
  <c r="N440" i="1"/>
  <c r="R440" i="1" s="1"/>
  <c r="N412" i="1"/>
  <c r="R412" i="1" s="1"/>
  <c r="V412" i="1" s="1"/>
  <c r="N496" i="1"/>
  <c r="R496" i="1" s="1"/>
  <c r="N426" i="1"/>
  <c r="R426" i="1" s="1"/>
  <c r="V426" i="1" s="1"/>
  <c r="N510" i="1"/>
  <c r="R510" i="1" s="1"/>
  <c r="V510" i="1" s="1"/>
  <c r="N482" i="1"/>
  <c r="R482" i="1" s="1"/>
  <c r="V482" i="1" s="1"/>
  <c r="N454" i="1"/>
  <c r="R454" i="1" s="1"/>
  <c r="V454" i="1" s="1"/>
  <c r="Z454" i="1"/>
  <c r="AM520" i="1"/>
  <c r="AM522" i="1"/>
  <c r="AM519" i="1"/>
  <c r="AM523" i="1"/>
  <c r="AO522" i="1"/>
  <c r="Z440" i="1"/>
  <c r="AO521" i="1"/>
  <c r="Z426" i="1"/>
  <c r="Z412" i="1"/>
  <c r="R468" i="1"/>
  <c r="V468" i="1" s="1"/>
  <c r="Z510" i="1"/>
  <c r="Z496" i="1"/>
  <c r="Z482" i="1"/>
  <c r="AO520" i="1"/>
  <c r="AM521" i="1"/>
  <c r="AO519" i="1"/>
  <c r="Z468" i="1"/>
  <c r="Z398" i="1"/>
  <c r="R398" i="1"/>
  <c r="V398" i="1" s="1"/>
  <c r="C222" i="1" l="1"/>
  <c r="C225" i="1"/>
  <c r="C227" i="1"/>
  <c r="V496" i="1"/>
  <c r="R524" i="1"/>
  <c r="V524" i="1" s="1"/>
  <c r="V440" i="1"/>
  <c r="AO523" i="1"/>
  <c r="Z524" i="1"/>
  <c r="X454" i="1"/>
  <c r="X482" i="1"/>
  <c r="X440" i="1"/>
  <c r="X524" i="1"/>
  <c r="X426" i="1"/>
  <c r="X412" i="1"/>
  <c r="X496" i="1"/>
  <c r="X468" i="1"/>
  <c r="X510" i="1"/>
  <c r="X398" i="1"/>
  <c r="C231" i="1" l="1"/>
  <c r="C229" i="1" s="1"/>
  <c r="C2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tc={BECC8D59-49BB-403E-8074-8A1D1633AB2A}</author>
    <author>tc={FB492942-FD81-4B1B-8AD7-CD48C483A7EB}</author>
    <author>tc={C44DFCBE-A300-49C8-85DD-EF38F7AF4E75}</author>
    <author>tc={83CDD19F-C970-42EE-ADEE-A48F29DF2BDE}</author>
    <author>tc={6904E6DB-0E28-4813-95A0-1802ED592903}</author>
    <author>tc={B6E7BD35-FB3B-4D5B-9053-58159370AC7E}</author>
    <author>tc={E78CE87D-E60E-4CC8-B848-2768C4185C2E}</author>
    <author>tc={7D996BE1-DDFC-4792-87B4-60384F9A77D4}</author>
    <author>tc={8C4555CC-5B3E-49F1-AB33-8EB1B0207D49}</author>
    <author>tc={C4F718DD-06F0-4BE8-8B86-294FD2766735}</author>
    <author>tc={19A19D5E-3D4B-49CA-A85D-9EAA0EA65CAE}</author>
    <author>tc={4C8DC4F6-F13E-4BDE-BDCB-02A23F742C11}</author>
    <author>tc={6773B765-670A-4985-99DE-F464FE4B5DE8}</author>
    <author>tc={FD4FB38A-EB25-4DAB-A5F6-5A561B4AAC21}</author>
    <author>tc={E7E78755-CAB6-41D1-AF6D-29C4D371877B}</author>
    <author>tc={3FC89AAD-2320-4F8D-A9DB-E64F777D1634}</author>
    <author>tc={21B2CC66-858D-4E8C-AF12-CA3CDB73EB34}</author>
    <author>tc={B7900C47-1C6F-4CEE-BCD8-9A3915CD8D5B}</author>
    <author>tc={3ABAF14C-5F63-48C2-BB65-5E381074016E}</author>
  </authors>
  <commentList>
    <comment ref="F1" authorId="0" shapeId="0" xr:uid="{BECC8D59-49BB-403E-8074-8A1D1633AB2A}">
      <text>
        <t>[Comentari en fils]
La vostra versió de l'Excel us permet llegir aquest comentari en fils. No obstant això, les edicions que s'hi apliquin se suprimiran si el fitxer s'obre en una versió més recent de l'Excel. Més informació: https://go.microsoft.com/fwlink/?linkid=870924.
Comentari:
    Aquest formulari té l'objectiu de facilitar la renovació de forma abreujada per una nova edició d'estudis propis a la UAB. Es demanen dades genèriques de l'estudi sense entrar contingut del pla d'estudis. Per modificar assignatures, continguts, metodologia, avaluació i altres punts relatius a l'estudi que no figurin en aquest formulari, caldrà fer-ho amb el formulari complet de la memòria acadèmica. En aquest cas, els temps de tramitació es poden allargar fins als 6 mesos, per la qual cosa us demanem que contacteu amb la Unitat Tècnica de Programació Acadèmica ep.propostes.formacio@uab.cat per valorar terminis en cada cas.</t>
      </text>
    </comment>
    <comment ref="A5" authorId="1" shapeId="0" xr:uid="{FB492942-FD81-4B1B-8AD7-CD48C483A7EB}">
      <text>
        <t>[Comentari en fils]
La vostra versió de l'Excel us permet llegir aquest comentari en fils. No obstant això, les edicions que s'hi apliquin se suprimiran si el fitxer s'obre en una versió més recent de l'Excel. Més informació: https://go.microsoft.com/fwlink/?linkid=870924.
Comentari:
    -Màster de Formació Permanent, 60, 90 o 120 ECTS
-Diploma d'Especializació, entre 30 i 59 ECTS
-Diploma d'Expert, entre 15 i 29 ECTS
-Cursos d'Especialització adreçats a persones titulades, fins a 14 ECTS
-Cursos d'Especialització adreçats a persones no titulades, fins a 30 ECTS</t>
      </text>
    </comment>
    <comment ref="A6" authorId="2" shapeId="0" xr:uid="{C44DFCBE-A300-49C8-85DD-EF38F7AF4E75}">
      <text>
        <t>[Comentari en fils]
La vostra versió de l'Excel us permet llegir aquest comentari en fils. No obstant això, les edicions que s'hi apliquin se suprimiran si el fitxer s'obre en una versió més recent de l'Excel. Més informació: https://go.microsoft.com/fwlink/?linkid=870924.
Comentari:
    Només es demana l'estudi "mare". Si hi ha estudis continguts empleneu les dades en la segona pestanya d'aquest document.</t>
      </text>
    </comment>
    <comment ref="A8" authorId="3" shapeId="0" xr:uid="{83CDD19F-C970-42EE-ADEE-A48F29DF2BDE}">
      <text>
        <t>[Comentari en fils]
La vostra versió de l'Excel us permet llegir aquest comentari en fils. No obstant això, les edicions que s'hi apliquin se suprimiran si el fitxer s'obre en una versió més recent de l'Excel. Més informació: https://go.microsoft.com/fwlink/?linkid=870924.
Comentari:
    El curs acadèmic en estudis de formació pròpia comença l'1 de setembre i acaba el 31 de juliol</t>
      </text>
    </comment>
    <comment ref="A9" authorId="4" shapeId="0" xr:uid="{6904E6DB-0E28-4813-95A0-1802ED59290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·Presencial: Quan en el 100% de la docència el professorat i l’alumnat interactuen en el mateix espai físic.
·Híbrid: Quan la docència virtual de l’estudi sigui entre el 40 i el 60%
·Virtual: Quan la docència virtual de l’estudi sigui entre el 80 i 100%
</t>
      </text>
    </comment>
    <comment ref="A10" authorId="5" shapeId="0" xr:uid="{B6E7BD35-FB3B-4D5B-9053-58159370AC7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-Màster de Formació Permanent, 60, 90 o 120 ECTS
-Diploma d'Especializació, entre 30 i 59 ECTS
-Diploma d'Expert, entre 15 i 29 ECTS
-Cursos d'Especialització adreçats a persones titulades, fins a 14 ECTS
-Cursos d'Especialització adreçats a persones no titulades, fins a 30 ECTS
</t>
      </text>
    </comment>
    <comment ref="A11" authorId="6" shapeId="0" xr:uid="{E78CE87D-E60E-4CC8-B848-2768C4185C2E}">
      <text>
        <t>[Comentari en fils]
La vostra versió de l'Excel us permet llegir aquest comentari en fils. No obstant això, les edicions que s'hi apliquin se suprimiran si el fitxer s'obre en una versió més recent de l'Excel. Més informació: https://go.microsoft.com/fwlink/?linkid=870924.
Comentari:
    Indiqueu el nom de la Facultat / Departament / Institut UAB / Escola Adscrita / Altres Centres de Recerca que així ho tinguin reconegut a la UAB, que promouen aquesta acció formativa</t>
      </text>
    </comment>
    <comment ref="A15" authorId="7" shapeId="0" xr:uid="{7D996BE1-DDFC-4792-87B4-60384F9A77D4}">
      <text>
        <t>[Comentari en fils]
La vostra versió de l'Excel us permet llegir aquest comentari en fils. No obstant això, les edicions que s'hi apliquin se suprimiran si el fitxer s'obre en una versió més recent de l'Excel. Més informació: https://go.microsoft.com/fwlink/?linkid=870924.
Comentari:
    Professorat permanent de la UAB (o Escoles Adscrites en el seu cas) per Màster de Formació Permanent  i Diplomes. El professorat no permanent podrà dirigir Cursos d'Especialització i codirigir estudis de MFP (sempre que tingui el títol de doctor) i Diplomes.</t>
      </text>
    </comment>
    <comment ref="A16" authorId="8" shapeId="0" xr:uid="{8C4555CC-5B3E-49F1-AB33-8EB1B0207D49}">
      <text>
        <t>[Comentari en fils]
La vostra versió de l'Excel us permet llegir aquest comentari en fils. No obstant això, les edicions que s'hi apliquin se suprimiran si el fitxer s'obre en una versió més recent de l'Excel. Més informació: https://go.microsoft.com/fwlink/?linkid=870924.
Comentari:
    Pot haver també una codirecció externa a la UAB, que no tindrà perfils propis de les aplicacions UAB i haurà de ser doctor en cas d'estudis de MFP</t>
      </text>
    </comment>
    <comment ref="H22" authorId="9" shapeId="0" xr:uid="{C4F718DD-06F0-4BE8-8B86-294FD2766735}">
      <text>
        <t>[Comentari en fils]
La vostra versió de l'Excel us permet llegir aquest comentari en fils. No obstant això, les edicions que s'hi apliquin se suprimiran si el fitxer s'obre en una versió més recent de l'Excel. Més informació: https://go.microsoft.com/fwlink/?linkid=870924.
Comentari:
    Només per a estudis de MFP, la data pot ser fins a 6 mesos a comptar des de la data de fi de l'estudi.</t>
      </text>
    </comment>
    <comment ref="A26" authorId="10" shapeId="0" xr:uid="{19A19D5E-3D4B-49CA-A85D-9EAA0EA65CA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Segons normativa, per garantir la viabilitat econòmica del programa, 15 dies abans de l’inici de les classes han d’haver formalitzat la matrícula el nombre mínim d’estudiants que marca la proposta   </t>
      </text>
    </comment>
    <comment ref="A28" authorId="11" shapeId="0" xr:uid="{4C8DC4F6-F13E-4BDE-BDCB-02A23F742C1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Els preus mínims per crèdit aprovats pel Consell Social són: 66 euros per estudis de Màster de Formació Permanent, 56 euros per Diplomes d'Especialització i Expert i 26 euros per a Cursos d'Especialització </t>
      </text>
    </comment>
    <comment ref="C28" authorId="12" shapeId="0" xr:uid="{6773B765-670A-4985-99DE-F464FE4B5DE8}">
      <text>
        <t>[Comentari en fils]
La vostra versió de l'Excel us permet llegir aquest comentari en fils. No obstant això, les edicions que s'hi apliquin se suprimiran si el fitxer s'obre en una versió més recent de l'Excel. Més informació: https://go.microsoft.com/fwlink/?linkid=870924.
Comentari:
    No empleneu aquest camp, el càlcul és automàtic en funció del preu de l'estudi i les crèdits assenyalats</t>
      </text>
    </comment>
    <comment ref="A30" authorId="13" shapeId="0" xr:uid="{FD4FB38A-EB25-4DAB-A5F6-5A561B4AAC21}">
      <text>
        <t>[Comentari en fils]
La vostra versió de l'Excel us permet llegir aquest comentari en fils. No obstant això, les edicions que s'hi apliquin se suprimiran si el fitxer s'obre en una versió més recent de l'Excel. Més informació: https://go.microsoft.com/fwlink/?linkid=870924.
Comentari:
    Si estimeu que aquest programa formatiu tindrà un pagament fraccionat, indiqueu el percentatge del primer i segon termini (aquest segon pagament serà dos mesos després d'haver començat l'estudi)</t>
      </text>
    </comment>
    <comment ref="A32" authorId="14" shapeId="0" xr:uid="{E7E78755-CAB6-41D1-AF6D-29C4D371877B}">
      <text>
        <t>[Comentari en fils]
La vostra versió de l'Excel us permet llegir aquest comentari en fils. No obstant això, les edicions que s'hi apliquin se suprimiran si el fitxer s'obre en una versió més recent de l'Excel. Més informació: https://go.microsoft.com/fwlink/?linkid=870924.
Comentari:
    Sense perjudici de que hi puguin haver-hi d’altres preus especials, per normativa UAB les persones titulades a la Universitat Autònoma de Barcelona gaudeixen d’un 5% de descompte en els preus dels estudis propis de Màster de Formació Permanent i Diplomes de la UAB. Queden exclosos els programes a mida encarregats i finançats per qualsevol entitat externa i els programes amb una oferta màxima de 5 places de nou accés. (Acord de la Comissió Econòmica del Consell Social de 8 de juliol de 2022).</t>
      </text>
    </comment>
    <comment ref="B32" authorId="15" shapeId="0" xr:uid="{3FC89AAD-2320-4F8D-A9DB-E64F777D1634}">
      <text>
        <t>[Comentari en fils]
La vostra versió de l'Excel us permet llegir aquest comentari en fils. No obstant això, les edicions que s'hi apliquin se suprimiran si el fitxer s'obre en una versió més recent de l'Excel. Més informació: https://go.microsoft.com/fwlink/?linkid=870924.
Comentari:
    El preu per crèdit no podrà ser inferior (tret de la bonificació per Alumni UAB) al preu mínim per crèdit que marca el Consell Social</t>
      </text>
    </comment>
    <comment ref="A38" authorId="16" shapeId="0" xr:uid="{21B2CC66-858D-4E8C-AF12-CA3CDB73EB34}">
      <text>
        <t>[Comentari en fils]
La vostra versió de l'Excel us permet llegir aquest comentari en fils. No obstant això, les edicions que s'hi apliquin se suprimiran si el fitxer s'obre en una versió més recent de l'Excel. Més informació: https://go.microsoft.com/fwlink/?linkid=870924.
Comentari:
    Si l'estudi té un conveni associat, cal que verifiqueu que estigui vigent o si cal tramitar la renovació</t>
      </text>
    </comment>
    <comment ref="A42" authorId="17" shapeId="0" xr:uid="{B7900C47-1C6F-4CEE-BCD8-9A3915CD8D5B}">
      <text>
        <t>[Comentari en fils]
La vostra versió de l'Excel us permet llegir aquest comentari en fils. No obstant això, les edicions que s'hi apliquin se suprimiran si el fitxer s'obre en una versió més recent de l'Excel. Més informació: https://go.microsoft.com/fwlink/?linkid=870924.
Comentari:
    Per exemple, un studi a mida adreçat a un determinat col·lectiu o altres circumstàncies que així ho demanen</t>
      </text>
    </comment>
    <comment ref="A45" authorId="18" shapeId="0" xr:uid="{3ABAF14C-5F63-48C2-BB65-5E381074016E}">
      <text>
        <t>[Comentari en fils]
La vostra versió de l'Excel us permet llegir aquest comentari en fils. No obstant això, les edicions que s'hi apliquin se suprimiran si el fitxer s'obre en una versió més recent de l'Excel. Més informació: https://go.microsoft.com/fwlink/?linkid=870924.
Comentari:
    Per a concretar algun punt d'aquest document que necessiti aclariments (per exemple, si no s'arriba al mínim de professorat UAB o doctor, en el cas d'estudi de MFP)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tc={3CD0D5C5-60C0-4A00-86A0-C877FCD54823}</author>
    <author>tc={2023928A-DF6C-45AB-9810-C699FE10F536}</author>
    <author>tc={C24B80DD-D8C3-466C-AE3C-A3F5CF6FAD1D}</author>
    <author>tc={6A3E1D20-C46A-47B9-AB74-46342D391423}</author>
    <author>tc={774D516F-F1C7-419E-8E64-8ABEFCCA04D8}</author>
    <author>tc={9B143997-DFBE-4FEC-ABF1-9D24A7A928D2}</author>
    <author>tc={22718C0F-213C-4DDC-A793-048559EE991A}</author>
    <author>tc={21476A6C-97FD-4F7B-95B5-21626E6E4158}</author>
    <author>tc={07E13FD4-CA34-4541-B495-CA1C553F4EC2}</author>
    <author>tc={8E434B19-5665-4FD6-9EA1-5B13D4CF2764}</author>
    <author>tc={30D01B48-70E6-48BF-BC09-08530984EB5C}</author>
    <author>tc={E4C11DB3-3CD4-4D12-91A7-8D27AE553D3D}</author>
    <author>tc={7AE54ED4-B3A6-435A-AB52-0B0F0A89BE5A}</author>
    <author>tc={985E4739-076B-45A3-8F6B-D9865BF92DA0}</author>
    <author>tc={908F7655-4CAC-4855-8E97-BE4AFA8A3ED3}</author>
    <author>tc={304FE347-DF8B-4E1C-8022-A7D3EB1D9BC3}</author>
    <author>tc={8C1B237D-18CA-4C3E-8528-1C86D5C2325B}</author>
    <author>tc={F16A3B35-B6C4-4C6A-B24C-65BACE581278}</author>
    <author>tc={EB9B9C05-CA48-4438-87E5-61B184A4136A}</author>
    <author>tc={EB04ADE8-1A36-47FE-A67E-62D07AEA7E38}</author>
    <author>tc={45FA554E-83CA-499F-9F41-0A5975388495}</author>
    <author>tc={02B2FCCD-A844-4B32-9021-1BCAA634273F}</author>
    <author>tc={9F784C32-EC04-4193-9513-D181CA24F0E3}</author>
    <author>tc={87822B82-866F-4BD4-97D8-341056239623}</author>
    <author>tc={4811781B-F2F3-4D5C-A6BF-4CA7D259AFFA}</author>
    <author>tc={38CF2CD6-6581-4BCE-9925-3FDB2C2B70A6}</author>
    <author>tc={4E167AE3-EC70-4A55-B8C2-98A8B47B4323}</author>
    <author>tc={2C88BC04-40B5-4BA6-808E-AC4B88AE3CBE}</author>
    <author>tc={8271E0D0-1862-4BD3-B8A4-57802C68DA28}</author>
    <author>tc={02C85E29-A2A6-4168-81DE-173BEB576BD5}</author>
    <author>tc={5F745CBA-6015-46F6-9334-5D5FFC8908EF}</author>
    <author>tc={C40A18DB-A9C1-4B60-BE1A-945A151CED6B}</author>
    <author>tc={CFFAD9D1-5668-4C93-AA5B-9E3CB50337EC}</author>
    <author>tc={B1FA0105-2FE7-4C22-A9BB-926762901719}</author>
    <author>tc={03CE2294-A860-4D68-B8FA-EA452A453451}</author>
    <author>tc={9A15809B-1D73-41C1-A6F3-C4CEBB81957C}</author>
    <author>tc={49ECEC7F-E6C9-4862-8801-64FEC1C50943}</author>
    <author>tc={503C810C-C2B7-4D94-8BA4-AC84494A2D48}</author>
    <author>tc={5259B5DD-C41A-4116-9D84-08BC8851BD2D}</author>
    <author>tc={C2DE444B-A17F-4957-8483-F2BBF19BBB44}</author>
    <author>tc={A4CEAD93-6972-4819-8D52-79F3E733571C}</author>
    <author>tc={F94DCA1E-A705-4F2A-90EB-8B09391FF736}</author>
    <author>tc={B5FBCCD0-210C-4B76-8E03-F159321E1900}</author>
    <author>tc={D800AEC5-2D73-4200-94E7-3FCBB75C6A5B}</author>
    <author>tc={9E7E9362-EA17-4A39-ADF6-7FDDBFA8F4C4}</author>
    <author>tc={89B5D244-5999-4C34-A32F-34A84CD68DEA}</author>
    <author>tc={CBD35720-0259-4F1D-A0DF-B9E9838154B5}</author>
    <author>tc={7C324769-0E0B-435D-8E4D-FE7B6AEBB2F9}</author>
    <author>tc={BFF34A91-759D-487E-9E6E-ACDB18F018EB}</author>
    <author>tc={20601B78-6A02-4E3E-B515-AA7903D31761}</author>
    <author>tc={4E198F4F-57C3-4AD2-BE90-797BBBBC0A98}</author>
    <author>tc={E3980325-7357-4A23-9868-CF324BFBF4AA}</author>
    <author>tc={4796C3F0-E4BB-4FDB-94DE-E411FA82D949}</author>
    <author>tc={8B0928A6-39C8-439A-AE35-44A4DDD6C4A2}</author>
    <author>tc={93F39191-F9FE-4855-A89A-4CB12D1B73CB}</author>
    <author>tc={71342367-23F7-4C88-ACB4-EB6B10305146}</author>
    <author>tc={939E8C34-D6DB-4E30-9CE5-A15ACABA9886}</author>
    <author>tc={DDDDCE07-D7BC-4753-9BC0-44A9CDB35D37}</author>
    <author>tc={F5CE4187-21EE-454D-B35B-DB3C96345339}</author>
    <author>tc={66ADA46E-1871-4448-B72B-7941B27042DD}</author>
    <author>tc={B16B4DB8-0894-45DD-ADE2-210622665618}</author>
    <author>tc={B4B77829-E173-4D3C-B76B-0347F8BA92AD}</author>
    <author>tc={6A1ABB48-480E-415F-B3BE-CDBAA78CF98D}</author>
    <author>tc={37B30C7A-203D-42EA-B928-244FD2ABC21E}</author>
    <author>tc={9EFACA8A-0249-4A20-B119-DA4BF4E9001E}</author>
    <author>tc={5D105236-AE4B-4896-8138-BEB5E57C53C2}</author>
    <author>tc={140BA0C6-DB3C-4E0D-A6F9-ED262EFE8976}</author>
  </authors>
  <commentList>
    <comment ref="A4" authorId="0" shapeId="0" xr:uid="{3CD0D5C5-60C0-4A00-86A0-C877FCD54823}">
      <text>
        <t>[Comentari en fils]
La vostra versió de l'Excel us permet llegir aquest comentari en fils. No obstant això, les edicions que s'hi apliquin se suprimiran si el fitxer s'obre en una versió més recent de l'Excel. Més informació: https://go.microsoft.com/fwlink/?linkid=870924.
Comentari:
    No empleneu aquest camp, les dades les copia del la pestanya "dades de l'estudi"</t>
      </text>
    </comment>
    <comment ref="A5" authorId="1" shapeId="0" xr:uid="{2023928A-DF6C-45AB-9810-C699FE10F536}">
      <text>
        <t>[Comentari en fils]
La vostra versió de l'Excel us permet llegir aquest comentari en fils. No obstant això, les edicions que s'hi apliquin se suprimiran si el fitxer s'obre en una versió més recent de l'Excel. Més informació: https://go.microsoft.com/fwlink/?linkid=870924.
Comentari:
    No empleneu aquest camp, les dades les copia del la pestanya "dades de l'estudi"</t>
      </text>
    </comment>
    <comment ref="A6" authorId="2" shapeId="0" xr:uid="{C24B80DD-D8C3-466C-AE3C-A3F5CF6FAD1D}">
      <text>
        <t>[Comentari en fils]
La vostra versió de l'Excel us permet llegir aquest comentari en fils. No obstant això, les edicions que s'hi apliquin se suprimiran si el fitxer s'obre en una versió més recent de l'Excel. Més informació: https://go.microsoft.com/fwlink/?linkid=870924.
Comentari:
    No empleneu aquest camp, les dades les copia del la pestanya "dades de l'estudi"</t>
      </text>
    </comment>
    <comment ref="A10" authorId="3" shapeId="0" xr:uid="{6A3E1D20-C46A-47B9-AB74-46342D391423}">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11" authorId="4" shapeId="0" xr:uid="{774D516F-F1C7-419E-8E64-8ABEFCCA04D8}">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12" authorId="5" shapeId="0" xr:uid="{9B143997-DFBE-4FEC-ABF1-9D24A7A928D2}">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14" authorId="6" shapeId="0" xr:uid="{22718C0F-213C-4DDC-A793-048559EE991A}">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24" authorId="7" shapeId="0" xr:uid="{21476A6C-97FD-4F7B-95B5-21626E6E4158}">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25" authorId="8" shapeId="0" xr:uid="{07E13FD4-CA34-4541-B495-CA1C553F4EC2}">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26" authorId="9" shapeId="0" xr:uid="{8E434B19-5665-4FD6-9EA1-5B13D4CF2764}">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28" authorId="10" shapeId="0" xr:uid="{30D01B48-70E6-48BF-BC09-08530984EB5C}">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38" authorId="11" shapeId="0" xr:uid="{E4C11DB3-3CD4-4D12-91A7-8D27AE553D3D}">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39" authorId="12" shapeId="0" xr:uid="{7AE54ED4-B3A6-435A-AB52-0B0F0A89BE5A}">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40" authorId="13" shapeId="0" xr:uid="{985E4739-076B-45A3-8F6B-D9865BF92DA0}">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42" authorId="14" shapeId="0" xr:uid="{908F7655-4CAC-4855-8E97-BE4AFA8A3ED3}">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52" authorId="15" shapeId="0" xr:uid="{304FE347-DF8B-4E1C-8022-A7D3EB1D9BC3}">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53" authorId="16" shapeId="0" xr:uid="{8C1B237D-18CA-4C3E-8528-1C86D5C2325B}">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54" authorId="17" shapeId="0" xr:uid="{F16A3B35-B6C4-4C6A-B24C-65BACE581278}">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56" authorId="18" shapeId="0" xr:uid="{EB9B9C05-CA48-4438-87E5-61B184A4136A}">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66" authorId="19" shapeId="0" xr:uid="{EB04ADE8-1A36-47FE-A67E-62D07AEA7E38}">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67" authorId="20" shapeId="0" xr:uid="{45FA554E-83CA-499F-9F41-0A5975388495}">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68" authorId="21" shapeId="0" xr:uid="{02B2FCCD-A844-4B32-9021-1BCAA634273F}">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70" authorId="22" shapeId="0" xr:uid="{9F784C32-EC04-4193-9513-D181CA24F0E3}">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80" authorId="23" shapeId="0" xr:uid="{87822B82-866F-4BD4-97D8-341056239623}">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81" authorId="24" shapeId="0" xr:uid="{4811781B-F2F3-4D5C-A6BF-4CA7D259AFFA}">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82" authorId="25" shapeId="0" xr:uid="{38CF2CD6-6581-4BCE-9925-3FDB2C2B70A6}">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84" authorId="26" shapeId="0" xr:uid="{4E167AE3-EC70-4A55-B8C2-98A8B47B4323}">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94" authorId="27" shapeId="0" xr:uid="{2C88BC04-40B5-4BA6-808E-AC4B88AE3CBE}">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95" authorId="28" shapeId="0" xr:uid="{8271E0D0-1862-4BD3-B8A4-57802C68DA28}">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96" authorId="29" shapeId="0" xr:uid="{02C85E29-A2A6-4168-81DE-173BEB576BD5}">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98" authorId="30" shapeId="0" xr:uid="{5F745CBA-6015-46F6-9334-5D5FFC8908EF}">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108" authorId="31" shapeId="0" xr:uid="{C40A18DB-A9C1-4B60-BE1A-945A151CED6B}">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109" authorId="32" shapeId="0" xr:uid="{CFFAD9D1-5668-4C93-AA5B-9E3CB50337EC}">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110" authorId="33" shapeId="0" xr:uid="{B1FA0105-2FE7-4C22-A9BB-926762901719}">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112" authorId="34" shapeId="0" xr:uid="{03CE2294-A860-4D68-B8FA-EA452A453451}">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122" authorId="35" shapeId="0" xr:uid="{9A15809B-1D73-41C1-A6F3-C4CEBB81957C}">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123" authorId="36" shapeId="0" xr:uid="{49ECEC7F-E6C9-4862-8801-64FEC1C50943}">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124" authorId="37" shapeId="0" xr:uid="{503C810C-C2B7-4D94-8BA4-AC84494A2D48}">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126" authorId="38" shapeId="0" xr:uid="{5259B5DD-C41A-4116-9D84-08BC8851BD2D}">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136" authorId="39" shapeId="0" xr:uid="{C2DE444B-A17F-4957-8483-F2BBF19BBB44}">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137" authorId="40" shapeId="0" xr:uid="{A4CEAD93-6972-4819-8D52-79F3E733571C}">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138" authorId="41" shapeId="0" xr:uid="{F94DCA1E-A705-4F2A-90EB-8B09391FF736}">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140" authorId="42" shapeId="0" xr:uid="{B5FBCCD0-210C-4B76-8E03-F159321E1900}">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150" authorId="43" shapeId="0" xr:uid="{D800AEC5-2D73-4200-94E7-3FCBB75C6A5B}">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151" authorId="44" shapeId="0" xr:uid="{9E7E9362-EA17-4A39-ADF6-7FDDBFA8F4C4}">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152" authorId="45" shapeId="0" xr:uid="{89B5D244-5999-4C34-A32F-34A84CD68DEA}">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154" authorId="46" shapeId="0" xr:uid="{CBD35720-0259-4F1D-A0DF-B9E9838154B5}">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164" authorId="47" shapeId="0" xr:uid="{7C324769-0E0B-435D-8E4D-FE7B6AEBB2F9}">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165" authorId="48" shapeId="0" xr:uid="{BFF34A91-759D-487E-9E6E-ACDB18F018EB}">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166" authorId="49" shapeId="0" xr:uid="{20601B78-6A02-4E3E-B515-AA7903D31761}">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168" authorId="50" shapeId="0" xr:uid="{4E198F4F-57C3-4AD2-BE90-797BBBBC0A98}">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178" authorId="51" shapeId="0" xr:uid="{E3980325-7357-4A23-9868-CF324BFBF4AA}">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179" authorId="52" shapeId="0" xr:uid="{4796C3F0-E4BB-4FDB-94DE-E411FA82D949}">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180" authorId="53" shapeId="0" xr:uid="{8B0928A6-39C8-439A-AE35-44A4DDD6C4A2}">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182" authorId="54" shapeId="0" xr:uid="{93F39191-F9FE-4855-A89A-4CB12D1B73CB}">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192" authorId="55" shapeId="0" xr:uid="{71342367-23F7-4C88-ACB4-EB6B10305146}">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193" authorId="56" shapeId="0" xr:uid="{939E8C34-D6DB-4E30-9CE5-A15ACABA9886}">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194" authorId="57" shapeId="0" xr:uid="{DDDDCE07-D7BC-4753-9BC0-44A9CDB35D37}">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196" authorId="58" shapeId="0" xr:uid="{F5CE4187-21EE-454D-B35B-DB3C96345339}">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206" authorId="59" shapeId="0" xr:uid="{66ADA46E-1871-4448-B72B-7941B27042DD}">
      <text>
        <t>[Comentari en fils]
La vostra versió de l'Excel us permet llegir aquest comentari en fils. No obstant això, les edicions que s'hi apliquin se suprimiran si el fitxer s'obre en una versió més recent de l'Excel. Més informació: https://go.microsoft.com/fwlink/?linkid=870924.
Comentari:
    Trieu un dins el desplegable de la cela</t>
      </text>
    </comment>
    <comment ref="C207" authorId="60" shapeId="0" xr:uid="{B16B4DB8-0894-45DD-ADE2-210622665618}">
      <text>
        <t>[Comentari en fils]
La vostra versió de l'Excel us permet llegir aquest comentari en fils. No obstant això, les edicions que s'hi apliquin se suprimiran si el fitxer s'obre en una versió més recent de l'Excel. Més informació: https://go.microsoft.com/fwlink/?linkid=870924.
Comentari:
    Data de fi (feta la docència-tutories-avaluació-revisió. Data en la qual es pot tancar l'acta)</t>
      </text>
    </comment>
    <comment ref="A208" authorId="61" shapeId="0" xr:uid="{B4B77829-E173-4D3C-B76B-0347F8BA92AD}">
      <text>
        <t>[Comentari en fils]
La vostra versió de l'Excel us permet llegir aquest comentari en fils. No obstant això, les edicions que s'hi apliquin se suprimiran si el fitxer s'obre en una versió més recent de l'Excel. Més informació: https://go.microsoft.com/fwlink/?linkid=870924.
Comentari:
    Ha de ser professorat de la UAB (o d'Escola Adscrita en el seu cas) i docent de l'assignatura</t>
      </text>
    </comment>
    <comment ref="H210" authorId="62" shapeId="0" xr:uid="{6A1ABB48-480E-415F-B3BE-CDBAA78CF98D}">
      <text>
        <t>[Comentari en fils]
La vostra versió de l'Excel us permet llegir aquest comentari en fils. No obstant això, les edicions que s'hi apliquin se suprimiran si el fitxer s'obre en una versió més recent de l'Excel. Més informació: https://go.microsoft.com/fwlink/?linkid=870924.
Comentari:
    Les assignatures que imparteixen docència virtual, pel seu reconeixement en hores de la docència s'aplica la següent fórmula: número de crèdits impartits x 25 x 0,25.</t>
      </text>
    </comment>
    <comment ref="A221" authorId="63" shapeId="0" xr:uid="{37B30C7A-203D-42EA-B928-244FD2ABC21E}">
      <text>
        <t>[Comentari en fils]
La vostra versió de l'Excel us permet llegir aquest comentari en fils. No obstant això, les edicions que s'hi apliquin se suprimiran si el fitxer s'obre en una versió més recent de l'Excel. Més informació: https://go.microsoft.com/fwlink/?linkid=870924.
Comentari:
    Càlculs automàtics en funció de les dades que heu fet constar de cada assignatura</t>
      </text>
    </comment>
    <comment ref="A226" authorId="64" shapeId="0" xr:uid="{9EFACA8A-0249-4A20-B119-DA4BF4E9001E}">
      <text>
        <t>[Comentari en fils]
La vostra versió de l'Excel us permet llegir aquest comentari en fils. No obstant això, les edicions que s'hi apliquin se suprimiran si el fitxer s'obre en una versió més recent de l'Excel. Més informació: https://go.microsoft.com/fwlink/?linkid=870924.
Comentari:
    Un mínim del 30% en MFP i Diplomes i d'un 20% en cursos. El professorat de les Escoles Adscrites es considera UAB pel còmput d'aquest apartat.</t>
      </text>
    </comment>
    <comment ref="A228" authorId="65" shapeId="0" xr:uid="{5D105236-AE4B-4896-8138-BEB5E57C53C2}">
      <text>
        <t>[Comentari en fils]
La vostra versió de l'Excel us permet llegir aquest comentari en fils. No obstant això, les edicions que s'hi apliquin se suprimiran si el fitxer s'obre en una versió més recent de l'Excel. Més informació: https://go.microsoft.com/fwlink/?linkid=870924.
Comentari:
    En estudis virtuals el % ha d'estar entre el 80 i el 100%. En estudis híbrids entre el 60 i el 40%</t>
      </text>
    </comment>
    <comment ref="A229" authorId="66" shapeId="0" xr:uid="{140BA0C6-DB3C-4E0D-A6F9-ED262EFE8976}">
      <text>
        <t>[Comentari en fils]
La vostra versió de l'Excel us permet llegir aquest comentari en fils. No obstant això, les edicions que s'hi apliquin se suprimiran si el fitxer s'obre en una versió més recent de l'Excel. Més informació: https://go.microsoft.com/fwlink/?linkid=870924.
Comentari:
    Per a estudis de MFP el % mínim és del 50%</t>
      </text>
    </comment>
  </commentList>
</comments>
</file>

<file path=xl/sharedStrings.xml><?xml version="1.0" encoding="utf-8"?>
<sst xmlns="http://schemas.openxmlformats.org/spreadsheetml/2006/main" count="820" uniqueCount="159">
  <si>
    <t>Nom del Departament UAB o Centre Adscrit</t>
  </si>
  <si>
    <t>Total hores</t>
  </si>
  <si>
    <t xml:space="preserve"> </t>
  </si>
  <si>
    <t>Modalitat (presencial o virtual)</t>
  </si>
  <si>
    <t>Número de crèdits</t>
  </si>
  <si>
    <t>Hores prof. UAB/Esc. Ads.</t>
  </si>
  <si>
    <t>Hores prof. Doctor</t>
  </si>
  <si>
    <t>Resum docència estudi</t>
  </si>
  <si>
    <t>Hores de docència teòriques</t>
  </si>
  <si>
    <t>Hores de docència pràctiques</t>
  </si>
  <si>
    <t>Hores impartides per professorat doctor</t>
  </si>
  <si>
    <t>Hores totals de docència de l'estudi</t>
  </si>
  <si>
    <t>Hores docència pràctica</t>
  </si>
  <si>
    <t>Total roes teòrico-pàctiques</t>
  </si>
  <si>
    <t xml:space="preserve">Hores docència Teoria </t>
  </si>
  <si>
    <t>Reconeixment hores Virtuals</t>
  </si>
  <si>
    <t>Toal hores assignatura</t>
  </si>
  <si>
    <t>Nom de l'assignatura A1:</t>
  </si>
  <si>
    <t>Nom de l'assignatura A2:</t>
  </si>
  <si>
    <t>Nom de l'assignatura A3:</t>
  </si>
  <si>
    <t>Nom de l'assignatura A4:</t>
  </si>
  <si>
    <t>Nom de l'assignatura A5:</t>
  </si>
  <si>
    <t>Nom de l'assignatura A6:</t>
  </si>
  <si>
    <t>Nom de l'assignatura A7:</t>
  </si>
  <si>
    <t>Nom de l'assignatura A8:</t>
  </si>
  <si>
    <t>Nom de l'assignatura A9:</t>
  </si>
  <si>
    <t>Nom de l'assignatura A10:</t>
  </si>
  <si>
    <t>DM12:O13ADES A EMPLENADES DE FORMA AUTOMÀTICA (NO EMPLEU CAP DADA DE FORMA MANUAL EN AQUESTES COLUMNES)</t>
  </si>
  <si>
    <t>Titulació</t>
  </si>
  <si>
    <t>Departament /  Centre Adscrit</t>
  </si>
  <si>
    <t>Adreça electrònica</t>
  </si>
  <si>
    <t>Telèfon de contacte</t>
  </si>
  <si>
    <t>Data de fi de l'estudi</t>
  </si>
  <si>
    <t>Codi de l'estudi contingut</t>
  </si>
  <si>
    <t xml:space="preserve">Data d'entrega del treball Final de Màster </t>
  </si>
  <si>
    <t>Persona de contacte amb l'Escola de Postgrau</t>
  </si>
  <si>
    <t>Nom de l'estudi contingut</t>
  </si>
  <si>
    <t>Data d'inici de l'estudi</t>
  </si>
  <si>
    <t>Preu per crèdit de l'estudi</t>
  </si>
  <si>
    <t>Preu total de l'estudi</t>
  </si>
  <si>
    <t xml:space="preserve">Preus per crèdits especials </t>
  </si>
  <si>
    <t>Centre on s'imparteix la docència (per a estudis presencials o híbrids)</t>
  </si>
  <si>
    <t>Conveni (si n'hi ha)</t>
  </si>
  <si>
    <t>Indiqueu amb quina Institució</t>
  </si>
  <si>
    <t>Signatura de les persones que formen part de la direcció de l'estudi</t>
  </si>
  <si>
    <t>Signatura  de la direcció de l'estructura responsable de l'estudi</t>
  </si>
  <si>
    <t xml:space="preserve">Data d'aprovació de l'estudi per part de l'òrgan col·legiat </t>
  </si>
  <si>
    <t>Publicació al web de la UAB</t>
  </si>
  <si>
    <t>Repliqueu aquest quadre si teniu més estudis continguts en aquest programa formatiu</t>
  </si>
  <si>
    <t>Signatures que validen la presentació d'aquesta proposta de renovació d'estudis propis de la UAB</t>
  </si>
  <si>
    <t xml:space="preserve">Aquest document ens l’heu d’enviar amb les signatures electròniques corresponents, juntament amb el pressupost, a l’Escola de Postgrau, </t>
  </si>
  <si>
    <t>Unitat Tècnica de Programació Acadèmica, per correu electrònic a l’adreça ep.propostes.formacio@uab.cat</t>
  </si>
  <si>
    <t xml:space="preserve">No signeu aquest document fins que no estigui tancat el treball tècnic per part de l’Escola de Postgrau. En aquell moment caldrà passar aquest document a PDF (recordeu "imprimir tot el llibre") i signar-ho electrònicament. </t>
  </si>
  <si>
    <t>Estructura responsable de l'Estudi</t>
  </si>
  <si>
    <t>Reconeixement docència virtual</t>
  </si>
  <si>
    <t>Data d'inici de l'assignatura</t>
  </si>
  <si>
    <t>Data de fi de l'assignatura</t>
  </si>
  <si>
    <t>Idioma d'impartició de l'assignatura</t>
  </si>
  <si>
    <t>Català</t>
  </si>
  <si>
    <t>Castellà</t>
  </si>
  <si>
    <t>Català-Castellà</t>
  </si>
  <si>
    <t>Anglès</t>
  </si>
  <si>
    <t>Català-Anglès</t>
  </si>
  <si>
    <t>Castellà-Anglès</t>
  </si>
  <si>
    <t>Castellà-Català-Anglès</t>
  </si>
  <si>
    <t>Presencial</t>
  </si>
  <si>
    <t>Híbrid</t>
  </si>
  <si>
    <t>Trieu una opció</t>
  </si>
  <si>
    <t>Català-Castellà-Anglès</t>
  </si>
  <si>
    <t>Màster de Formació Permanent</t>
  </si>
  <si>
    <t>Diploma d'Especialització</t>
  </si>
  <si>
    <t>Diploma d'Expert</t>
  </si>
  <si>
    <t>Curs d'Especialització</t>
  </si>
  <si>
    <t>Certificat Veterinari</t>
  </si>
  <si>
    <t>Expert en Neuroreabilitació</t>
  </si>
  <si>
    <t>Doctor/a</t>
  </si>
  <si>
    <t>Graduat/da - Llicenciat/da</t>
  </si>
  <si>
    <t>Sense titulació Univ.</t>
  </si>
  <si>
    <t>Catedràtic/a</t>
  </si>
  <si>
    <t>Titular Univ.</t>
  </si>
  <si>
    <t>Agregat/da</t>
  </si>
  <si>
    <t>Lector/a</t>
  </si>
  <si>
    <t>Altre professorat permanent</t>
  </si>
  <si>
    <t>Associat/da</t>
  </si>
  <si>
    <t>Altre professorat no permanent</t>
  </si>
  <si>
    <t>Docent Centre Adscrit</t>
  </si>
  <si>
    <t xml:space="preserve">Modalitat </t>
  </si>
  <si>
    <r>
      <rPr>
        <b/>
        <sz val="8"/>
        <color theme="1"/>
        <rFont val="Calibri"/>
        <family val="2"/>
        <scheme val="minor"/>
      </rPr>
      <t>Professorat extern</t>
    </r>
    <r>
      <rPr>
        <sz val="8"/>
        <color theme="1"/>
        <rFont val="Calibri"/>
        <family val="2"/>
        <scheme val="minor"/>
      </rPr>
      <t>: indiqueu Institució o Empresa</t>
    </r>
  </si>
  <si>
    <r>
      <rPr>
        <b/>
        <sz val="8"/>
        <color theme="1"/>
        <rFont val="Calibri"/>
        <family val="2"/>
        <scheme val="minor"/>
      </rPr>
      <t>DNI o passaport</t>
    </r>
    <r>
      <rPr>
        <sz val="8"/>
        <color theme="1"/>
        <rFont val="Calibri"/>
        <family val="2"/>
        <scheme val="minor"/>
      </rPr>
      <t xml:space="preserve"> del/de la docent </t>
    </r>
    <r>
      <rPr>
        <b/>
        <sz val="8"/>
        <color theme="1"/>
        <rFont val="Calibri"/>
        <family val="2"/>
        <scheme val="minor"/>
      </rPr>
      <t>(si és nova incorporació en l'estudi).</t>
    </r>
  </si>
  <si>
    <t xml:space="preserve">60% primer termini -40% segon termini </t>
  </si>
  <si>
    <t xml:space="preserve">50% primer termini -50% segon termini </t>
  </si>
  <si>
    <t>No hi ha pagament fraccionat</t>
  </si>
  <si>
    <t>2023/2024</t>
  </si>
  <si>
    <t>2024/2025</t>
  </si>
  <si>
    <t>2025/2026</t>
  </si>
  <si>
    <t>2026/2027</t>
  </si>
  <si>
    <t>2027/2028</t>
  </si>
  <si>
    <t>2028/2029</t>
  </si>
  <si>
    <t>% de docència impartida per professsorat doctor</t>
  </si>
  <si>
    <t>Pagament fraccionat</t>
  </si>
  <si>
    <t>Col·lectiu aplicable</t>
  </si>
  <si>
    <t>Persona de contacte amb alumnes</t>
  </si>
  <si>
    <t>DOCUMENT DE RENOVACIÓ ABREUJADA D'ESTUDIS PROPIS DE LA UAB</t>
  </si>
  <si>
    <t>Dades de la Direcció de l'Estudi</t>
  </si>
  <si>
    <t>Calendari de l'Estudi</t>
  </si>
  <si>
    <t>Full de professorat, hores de docència per assignatura i signatures de la direcció de l'estudi i la direcció de l'estructura responsable.</t>
  </si>
  <si>
    <t>Nom de l'Estudi</t>
  </si>
  <si>
    <t>Nom de la persona responsable de l'acta:</t>
  </si>
  <si>
    <t xml:space="preserve">L'estudi haurà de garantir la reserva d'un 5% de places en el cas de Màsters de Formació Permanent i Postgraus amb una oferta superior a 20 places, i de la reserva d'una plaça en el cas </t>
  </si>
  <si>
    <t>Dades de l'Estudi</t>
  </si>
  <si>
    <t>2029/2030</t>
  </si>
  <si>
    <t>Si necessiteu afegir més assignatures, si us plau, contacteu amb ep.propostes.formacio@uab.cat</t>
  </si>
  <si>
    <t>Tots els estudis es publiquen a la web de la UAB. Si per alguna raó considereu que no s’ha de publicar indiqueu-ho a continuació</t>
  </si>
  <si>
    <t>Curs acadèmic d'inici de l'Estudi</t>
  </si>
  <si>
    <t>PAS-F</t>
  </si>
  <si>
    <t>PAS-L</t>
  </si>
  <si>
    <r>
      <rPr>
        <b/>
        <sz val="8"/>
        <color theme="1"/>
        <rFont val="Calibri"/>
        <family val="2"/>
        <scheme val="minor"/>
      </rPr>
      <t xml:space="preserve">Prof UAB-Escola Adscrita: </t>
    </r>
    <r>
      <rPr>
        <sz val="8"/>
        <color theme="1"/>
        <rFont val="Calibri"/>
        <family val="2"/>
        <scheme val="minor"/>
      </rPr>
      <t xml:space="preserve">                     (indicar alguna de les opcions del despegable)                    </t>
    </r>
  </si>
  <si>
    <r>
      <rPr>
        <b/>
        <sz val="8"/>
        <color theme="1"/>
        <rFont val="Calibri"/>
        <family val="2"/>
        <scheme val="minor"/>
      </rPr>
      <t xml:space="preserve">Grau Acadèmic: </t>
    </r>
    <r>
      <rPr>
        <sz val="8"/>
        <color theme="1"/>
        <rFont val="Calibri"/>
        <family val="2"/>
        <scheme val="minor"/>
      </rPr>
      <t xml:space="preserve">                       (indicar alguna de les opcions del despegable)     </t>
    </r>
  </si>
  <si>
    <t>Virtual</t>
  </si>
  <si>
    <t>% de docència virtual (en estudis de MFP i Diplomes)</t>
  </si>
  <si>
    <r>
      <rPr>
        <b/>
        <sz val="8"/>
        <color theme="1"/>
        <rFont val="Calibri"/>
        <family val="2"/>
        <scheme val="minor"/>
      </rPr>
      <t xml:space="preserve">Altres tasques docents (no poseu hores, només el concepte):
</t>
    </r>
    <r>
      <rPr>
        <sz val="8"/>
        <color theme="1"/>
        <rFont val="Calibri"/>
        <family val="2"/>
        <scheme val="minor"/>
      </rPr>
      <t>-Tutor pràctiques 
-Tutor TFM 
-Tribunals TFM 
-Altres (especificar)</t>
    </r>
  </si>
  <si>
    <t>Número de crèdits de l'Estudi</t>
  </si>
  <si>
    <t>Només per Cursos d'Especialització amb una única assignatura es pot posar "hibrid" si l'estudi ho és</t>
  </si>
  <si>
    <t>de l'estructura responsable de l'estudi</t>
  </si>
  <si>
    <t>% de docència impartida per professorat UAB-Escoles Adscrites</t>
  </si>
  <si>
    <t>Hores impartides prof, UAB-Escoles Adscrites</t>
  </si>
  <si>
    <t>de Màsters de Formació Permanent i Postgraus amb una oferta inferior a 20 places, per alumnat amb discapacitat</t>
  </si>
  <si>
    <r>
      <t xml:space="preserve">Reconeixement d'hores virtuals
</t>
    </r>
    <r>
      <rPr>
        <sz val="8"/>
        <color theme="1"/>
        <rFont val="Calibri"/>
        <family val="2"/>
        <scheme val="minor"/>
      </rPr>
      <t>(número de crèdits impartits x 25 x 0,25)</t>
    </r>
  </si>
  <si>
    <t xml:space="preserve">Observacions del document </t>
  </si>
  <si>
    <t>Estudis continguts (emplenar només en cas de que el programa formatiu els tingui)</t>
  </si>
  <si>
    <t>Només cal emplenar aquests apartats (marcats en color gris) en el cas que el vostre estudi tingui estudis continguts.</t>
  </si>
  <si>
    <t>Codi TCS i edició</t>
  </si>
  <si>
    <t>Nom i cognoms</t>
  </si>
  <si>
    <t>Tipologia de l'Estudi</t>
  </si>
  <si>
    <t>Títol de l'Estudi</t>
  </si>
  <si>
    <t>Resident Veterinari</t>
  </si>
  <si>
    <t>Número mínim d'alumnat</t>
  </si>
  <si>
    <t>Número màxim d'alumnat</t>
  </si>
  <si>
    <t>Inseriu més línies si necessiteu afegir més preus per crèdits especials</t>
  </si>
  <si>
    <t>Categoria acadèmica</t>
  </si>
  <si>
    <t>Tipololgia d'estudi</t>
  </si>
  <si>
    <t>Número mímim d'alumnat</t>
  </si>
  <si>
    <t>Si necessites més línies, selecciona aquesta fila i clica el botó "Insereix" de la cinta d'opcions</t>
  </si>
  <si>
    <r>
      <rPr>
        <b/>
        <sz val="8"/>
        <color theme="1"/>
        <rFont val="Calibri"/>
        <family val="2"/>
        <scheme val="minor"/>
      </rPr>
      <t xml:space="preserve">Grau Acadèmic: </t>
    </r>
    <r>
      <rPr>
        <sz val="8"/>
        <color theme="1"/>
        <rFont val="Calibri"/>
        <family val="2"/>
        <scheme val="minor"/>
      </rPr>
      <t xml:space="preserve">                       (indicar alguna de les opcions del desplegable)     </t>
    </r>
  </si>
  <si>
    <t>Hores de docència teòrica (presencial)</t>
  </si>
  <si>
    <t>Hores de docència pràctica (presencial)</t>
  </si>
  <si>
    <t>Nom i cognoms del professorat</t>
  </si>
  <si>
    <t>Titular</t>
  </si>
  <si>
    <t>Extern UAB</t>
  </si>
  <si>
    <t>Preus especial de l'estudi</t>
  </si>
  <si>
    <t>Nom de l'assignatura A11:</t>
  </si>
  <si>
    <t>Nom de l'assignatura A12:</t>
  </si>
  <si>
    <t>Nom de l'assignatura A13:</t>
  </si>
  <si>
    <t>Nom de l'assignatura A14:</t>
  </si>
  <si>
    <t>Nom de l'assignatura A15:</t>
  </si>
  <si>
    <t xml:space="preserve">(si a l'escriure en aquest apartat voleu fer un punt i apart premeu la tecla "alt"+ enter en el vostre teclat)
</t>
  </si>
  <si>
    <t>Tipus:</t>
  </si>
  <si>
    <t>Obligatòria</t>
  </si>
  <si>
    <t>Optativa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</si>
</sst>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d/mm/yy;@"/>
    <numFmt numFmtId="165" formatCode="dd/mm/yyyy;@"/>
  </numFmts>
  <fonts count="29"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i/>
      <sz val="10"/>
      <color theme="1"/>
      <name val="Calibri"/>
      <family val="2"/>
      <scheme val="minor"/>
    </font>
    <font>
      <sz val="6"/>
      <color theme="1"/>
      <name val="Calibri"/>
      <family val="2"/>
      <scheme val="minor"/>
    </font>
    <font>
      <sz val="6"/>
      <name val="Calibri"/>
      <family val="2"/>
      <scheme val="minor"/>
    </font>
    <font>
      <b/>
      <sz val="6"/>
      <color theme="1"/>
      <name val="Calibri"/>
      <family val="2"/>
      <scheme val="minor"/>
    </font>
    <font>
      <sz val="10"/>
      <name val="Arial"/>
      <family val="2"/>
    </font>
    <font>
      <b/>
      <i/>
      <sz val="8"/>
      <color rgb="FF0070C0"/>
      <name val="Calibri"/>
      <family val="2"/>
      <scheme val="minor"/>
    </font>
    <font>
      <sz val="8"/>
      <color rgb="FF404040"/>
      <name val="Calibri"/>
      <family val="2"/>
      <scheme val="minor"/>
    </font>
    <font>
      <b/>
      <sz val="9"/>
      <color rgb="FF808080"/>
      <name val="Calibri"/>
      <family val="2"/>
      <scheme val="minor"/>
    </font>
    <font>
      <i/>
      <sz val="8"/>
      <name val="Calibri"/>
      <family val="2"/>
      <scheme val="minor"/>
    </font>
    <font>
      <i/>
      <sz val="8"/>
      <color theme="1"/>
      <name val="Calibri"/>
      <family val="2"/>
      <scheme val="minor"/>
    </font>
    <font>
      <b/>
      <sz val="9"/>
      <color theme="1"/>
      <name val="Calibri"/>
      <family val="2"/>
      <scheme val="minor"/>
    </font>
    <font>
      <i/>
      <sz val="9"/>
      <color theme="1"/>
      <name val="Calibri"/>
      <family val="2"/>
      <scheme val="minor"/>
    </font>
    <font>
      <b/>
      <sz val="8"/>
      <color theme="1"/>
      <name val="Calibri"/>
      <family val="2"/>
      <scheme val="minor"/>
    </font>
    <font>
      <b/>
      <sz val="10"/>
      <color theme="1"/>
      <name val="Calibri"/>
      <family val="2"/>
      <scheme val="minor"/>
    </font>
    <font>
      <b/>
      <sz val="11"/>
      <color theme="1"/>
      <name val="Calibri"/>
      <family val="2"/>
      <scheme val="minor"/>
    </font>
    <font>
      <sz val="11"/>
      <color theme="1"/>
      <name val="Calibri"/>
      <family val="2"/>
      <scheme val="minor"/>
    </font>
    <font>
      <sz val="9"/>
      <color theme="0"/>
      <name val="Calibri"/>
      <family val="2"/>
      <scheme val="minor"/>
    </font>
    <font>
      <i/>
      <sz val="11"/>
      <color theme="1"/>
      <name val="Calibri"/>
      <family val="2"/>
      <scheme val="minor"/>
    </font>
    <font>
      <sz val="11"/>
      <name val="Calibri"/>
      <family val="2"/>
      <scheme val="minor"/>
    </font>
    <font>
      <sz val="11"/>
      <color theme="0"/>
      <name val="Calibri"/>
      <family val="2"/>
      <scheme val="minor"/>
    </font>
    <font>
      <sz val="9"/>
      <color theme="9" tint="0.79998168889431442"/>
      <name val="Calibri"/>
      <family val="2"/>
      <scheme val="minor"/>
    </font>
    <font>
      <sz val="10"/>
      <color rgb="FF0070C0"/>
      <name val="Calibri"/>
      <family val="2"/>
      <scheme val="minor"/>
    </font>
    <font>
      <sz val="9"/>
      <color rgb="FF0070C0"/>
      <name val="Calibri"/>
      <family val="2"/>
      <scheme val="minor"/>
    </font>
    <font>
      <i/>
      <sz val="9"/>
      <color rgb="FF0070C0"/>
      <name val="Calibri"/>
      <family val="2"/>
      <scheme val="minor"/>
    </font>
    <font>
      <sz val="8"/>
      <color rgb="FF0070C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51">
    <border>
      <left/>
      <right/>
      <top/>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cellStyleXfs>
  <cellXfs count="248">
    <xf numFmtId="0" fontId="0" fillId="0" borderId="0" xfId="0"/>
    <xf numFmtId="0" fontId="0" fillId="0" borderId="0" xfId="0" applyAlignment="1">
      <alignment vertical="top"/>
    </xf>
    <xf numFmtId="0" fontId="3" fillId="0" borderId="0" xfId="0" applyFont="1"/>
    <xf numFmtId="0" fontId="3" fillId="0" borderId="6" xfId="0" applyFont="1" applyBorder="1"/>
    <xf numFmtId="0" fontId="0" fillId="3" borderId="0" xfId="0" applyFill="1" applyAlignment="1">
      <alignment horizontal="left" vertical="center"/>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 fillId="3" borderId="0" xfId="0" applyFont="1" applyFill="1"/>
    <xf numFmtId="0" fontId="0" fillId="3" borderId="0" xfId="0" applyFill="1"/>
    <xf numFmtId="0" fontId="1" fillId="4" borderId="0" xfId="0" applyFont="1" applyFill="1"/>
    <xf numFmtId="0" fontId="0" fillId="4" borderId="0" xfId="0" applyFill="1"/>
    <xf numFmtId="0" fontId="0" fillId="5" borderId="0" xfId="0" applyFill="1"/>
    <xf numFmtId="0" fontId="0" fillId="5" borderId="29" xfId="0" applyFill="1" applyBorder="1"/>
    <xf numFmtId="0" fontId="6" fillId="4" borderId="29"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0" fillId="0" borderId="0" xfId="0" applyAlignment="1">
      <alignment vertical="center"/>
    </xf>
    <xf numFmtId="0" fontId="10" fillId="0" borderId="0" xfId="0" applyFont="1" applyAlignment="1">
      <alignment horizontal="center" vertical="center"/>
    </xf>
    <xf numFmtId="0" fontId="13" fillId="0" borderId="0" xfId="0" applyFont="1"/>
    <xf numFmtId="0" fontId="2" fillId="0" borderId="0" xfId="0" applyFont="1"/>
    <xf numFmtId="0" fontId="3" fillId="0" borderId="37" xfId="0" applyFont="1" applyBorder="1"/>
    <xf numFmtId="0" fontId="3" fillId="0" borderId="38" xfId="0" applyFont="1" applyBorder="1"/>
    <xf numFmtId="0" fontId="3" fillId="0" borderId="35" xfId="0" applyFont="1" applyBorder="1"/>
    <xf numFmtId="0" fontId="3" fillId="0" borderId="36" xfId="0" applyFont="1" applyBorder="1"/>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0" xfId="0" applyProtection="1">
      <protection locked="0"/>
    </xf>
    <xf numFmtId="0" fontId="0" fillId="0" borderId="6"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30" xfId="0" applyBorder="1" applyProtection="1">
      <protection locked="0"/>
    </xf>
    <xf numFmtId="0" fontId="3" fillId="3" borderId="7" xfId="0" applyFont="1" applyFill="1" applyBorder="1" applyAlignment="1">
      <alignment vertical="center" wrapText="1"/>
    </xf>
    <xf numFmtId="0" fontId="3" fillId="3" borderId="23" xfId="0" applyFont="1" applyFill="1" applyBorder="1"/>
    <xf numFmtId="0" fontId="3" fillId="3" borderId="25" xfId="0" applyFont="1" applyFill="1" applyBorder="1"/>
    <xf numFmtId="0" fontId="3" fillId="3" borderId="11" xfId="0" applyFont="1" applyFill="1" applyBorder="1"/>
    <xf numFmtId="0" fontId="3" fillId="3" borderId="12" xfId="0" applyFont="1" applyFill="1" applyBorder="1" applyAlignment="1">
      <alignment horizontal="left" vertical="center" wrapText="1"/>
    </xf>
    <xf numFmtId="0" fontId="0" fillId="3" borderId="1" xfId="0" applyFill="1" applyBorder="1" applyAlignment="1">
      <alignment vertical="center" wrapText="1"/>
    </xf>
    <xf numFmtId="0" fontId="0" fillId="3" borderId="14" xfId="0" applyFill="1" applyBorder="1" applyAlignment="1">
      <alignment vertical="center" wrapText="1"/>
    </xf>
    <xf numFmtId="0" fontId="3" fillId="3" borderId="39" xfId="0" applyFont="1" applyFill="1" applyBorder="1"/>
    <xf numFmtId="0" fontId="3" fillId="3" borderId="35" xfId="0" applyFont="1" applyFill="1" applyBorder="1"/>
    <xf numFmtId="0" fontId="3" fillId="3" borderId="41" xfId="0" applyFont="1" applyFill="1" applyBorder="1"/>
    <xf numFmtId="0" fontId="2"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1" fillId="3" borderId="8" xfId="0" applyFont="1" applyFill="1" applyBorder="1"/>
    <xf numFmtId="0" fontId="1" fillId="3" borderId="9" xfId="0" applyFont="1" applyFill="1" applyBorder="1"/>
    <xf numFmtId="0" fontId="14" fillId="3" borderId="17" xfId="0" applyFont="1" applyFill="1" applyBorder="1"/>
    <xf numFmtId="0" fontId="1" fillId="4" borderId="18" xfId="0" applyFont="1" applyFill="1" applyBorder="1"/>
    <xf numFmtId="0" fontId="1" fillId="4" borderId="45" xfId="0" applyFont="1" applyFill="1" applyBorder="1"/>
    <xf numFmtId="0" fontId="1" fillId="4" borderId="29" xfId="0" applyFont="1" applyFill="1" applyBorder="1"/>
    <xf numFmtId="0" fontId="3" fillId="4" borderId="18" xfId="0" applyFont="1" applyFill="1" applyBorder="1"/>
    <xf numFmtId="0" fontId="3" fillId="4" borderId="19" xfId="0" applyFont="1" applyFill="1" applyBorder="1"/>
    <xf numFmtId="0" fontId="3" fillId="4" borderId="10" xfId="0" applyFont="1" applyFill="1" applyBorder="1"/>
    <xf numFmtId="0" fontId="3" fillId="4" borderId="0" xfId="0" applyFont="1" applyFill="1"/>
    <xf numFmtId="0" fontId="0" fillId="3" borderId="3" xfId="0" applyFill="1" applyBorder="1"/>
    <xf numFmtId="0" fontId="0" fillId="3" borderId="4" xfId="0" applyFill="1" applyBorder="1"/>
    <xf numFmtId="0" fontId="0" fillId="3" borderId="8" xfId="0" applyFill="1" applyBorder="1"/>
    <xf numFmtId="0" fontId="0" fillId="3" borderId="9" xfId="0" applyFill="1" applyBorder="1"/>
    <xf numFmtId="0" fontId="3" fillId="3" borderId="7"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1" fillId="3" borderId="20" xfId="0" applyFont="1" applyFill="1" applyBorder="1"/>
    <xf numFmtId="0" fontId="1" fillId="3" borderId="46" xfId="0" applyFont="1" applyFill="1" applyBorder="1"/>
    <xf numFmtId="0" fontId="1" fillId="3" borderId="23" xfId="0" applyFont="1" applyFill="1" applyBorder="1"/>
    <xf numFmtId="0" fontId="1" fillId="3" borderId="13" xfId="0" applyFont="1" applyFill="1" applyBorder="1"/>
    <xf numFmtId="0" fontId="0" fillId="3" borderId="13" xfId="0" applyFill="1" applyBorder="1"/>
    <xf numFmtId="0" fontId="1" fillId="3" borderId="25" xfId="0" applyFont="1" applyFill="1" applyBorder="1"/>
    <xf numFmtId="0" fontId="0" fillId="3" borderId="34" xfId="0" applyFill="1" applyBorder="1"/>
    <xf numFmtId="0" fontId="1" fillId="3" borderId="44" xfId="0" applyFont="1" applyFill="1" applyBorder="1"/>
    <xf numFmtId="0" fontId="1" fillId="3" borderId="14" xfId="0" applyFont="1" applyFill="1" applyBorder="1"/>
    <xf numFmtId="0" fontId="17" fillId="3" borderId="11" xfId="0" applyFont="1" applyFill="1" applyBorder="1"/>
    <xf numFmtId="0" fontId="17" fillId="3" borderId="20" xfId="0" applyFont="1" applyFill="1" applyBorder="1"/>
    <xf numFmtId="0" fontId="18" fillId="4" borderId="0" xfId="0" applyFont="1" applyFill="1" applyAlignment="1">
      <alignment horizontal="center" vertical="center"/>
    </xf>
    <xf numFmtId="0" fontId="18" fillId="3" borderId="0" xfId="0" applyFont="1" applyFill="1" applyAlignment="1">
      <alignment horizontal="center" vertical="center"/>
    </xf>
    <xf numFmtId="0" fontId="18" fillId="4" borderId="0" xfId="0" applyFont="1" applyFill="1" applyAlignment="1">
      <alignment horizontal="left" vertical="center"/>
    </xf>
    <xf numFmtId="0" fontId="20" fillId="0" borderId="0" xfId="0" applyFont="1" applyProtection="1">
      <protection hidden="1"/>
    </xf>
    <xf numFmtId="9" fontId="1" fillId="3" borderId="14" xfId="2" applyFont="1" applyFill="1" applyBorder="1"/>
    <xf numFmtId="9" fontId="1" fillId="3" borderId="17" xfId="2" applyFont="1" applyFill="1" applyBorder="1"/>
    <xf numFmtId="0" fontId="21" fillId="0" borderId="0" xfId="0" applyFont="1"/>
    <xf numFmtId="0" fontId="22" fillId="0" borderId="0" xfId="0" applyFont="1"/>
    <xf numFmtId="9" fontId="1" fillId="3" borderId="15" xfId="2" applyFont="1" applyFill="1" applyBorder="1"/>
    <xf numFmtId="0" fontId="23" fillId="0" borderId="0" xfId="0" applyFont="1"/>
    <xf numFmtId="0" fontId="24" fillId="3" borderId="9" xfId="0" applyFont="1" applyFill="1" applyBorder="1" applyAlignment="1" applyProtection="1">
      <alignment horizontal="center"/>
      <protection hidden="1"/>
    </xf>
    <xf numFmtId="0" fontId="24" fillId="3" borderId="9" xfId="0" applyFont="1" applyFill="1" applyBorder="1"/>
    <xf numFmtId="0" fontId="23" fillId="0" borderId="0" xfId="0" applyFont="1" applyProtection="1">
      <protection hidden="1"/>
    </xf>
    <xf numFmtId="0" fontId="3" fillId="0" borderId="49" xfId="0" applyFont="1" applyBorder="1"/>
    <xf numFmtId="0" fontId="0" fillId="3" borderId="2" xfId="0" applyFill="1" applyBorder="1"/>
    <xf numFmtId="0" fontId="3" fillId="3" borderId="34" xfId="0" applyFont="1" applyFill="1" applyBorder="1"/>
    <xf numFmtId="0" fontId="3" fillId="3" borderId="33" xfId="0" applyFont="1" applyFill="1" applyBorder="1"/>
    <xf numFmtId="0" fontId="3" fillId="0" borderId="26" xfId="0" applyFont="1" applyBorder="1"/>
    <xf numFmtId="0" fontId="3" fillId="0" borderId="27" xfId="0" applyFont="1" applyBorder="1"/>
    <xf numFmtId="0" fontId="3" fillId="0" borderId="24" xfId="0" applyFont="1" applyBorder="1"/>
    <xf numFmtId="0" fontId="3" fillId="0" borderId="12" xfId="0" applyFont="1" applyBorder="1"/>
    <xf numFmtId="0" fontId="3" fillId="3" borderId="13" xfId="0" applyFont="1" applyFill="1" applyBorder="1"/>
    <xf numFmtId="0" fontId="3" fillId="3" borderId="20" xfId="0" applyFont="1" applyFill="1" applyBorder="1"/>
    <xf numFmtId="0" fontId="4" fillId="0" borderId="0" xfId="0" applyFont="1"/>
    <xf numFmtId="0" fontId="16" fillId="3" borderId="7" xfId="0" applyFont="1" applyFill="1" applyBorder="1" applyAlignment="1">
      <alignment horizontal="left" vertical="center" wrapText="1"/>
    </xf>
    <xf numFmtId="0" fontId="25" fillId="2" borderId="4" xfId="0" applyFont="1" applyFill="1" applyBorder="1" applyAlignment="1" applyProtection="1">
      <alignment horizontal="center" vertical="center" wrapText="1"/>
      <protection locked="0"/>
    </xf>
    <xf numFmtId="0" fontId="25" fillId="2" borderId="13" xfId="0" applyFont="1" applyFill="1" applyBorder="1" applyProtection="1">
      <protection locked="0"/>
    </xf>
    <xf numFmtId="0" fontId="25" fillId="2" borderId="34" xfId="0" applyFont="1" applyFill="1" applyBorder="1" applyProtection="1">
      <protection locked="0"/>
    </xf>
    <xf numFmtId="0" fontId="25" fillId="2" borderId="13" xfId="0" applyFont="1" applyFill="1" applyBorder="1" applyAlignment="1" applyProtection="1">
      <alignment horizontal="center"/>
      <protection locked="0"/>
    </xf>
    <xf numFmtId="0" fontId="25" fillId="3" borderId="13" xfId="0" applyFont="1" applyFill="1" applyBorder="1" applyAlignment="1">
      <alignment horizontal="left"/>
    </xf>
    <xf numFmtId="0" fontId="25" fillId="2" borderId="40" xfId="0" applyFont="1" applyFill="1" applyBorder="1" applyAlignment="1" applyProtection="1">
      <alignment horizontal="center"/>
      <protection locked="0"/>
    </xf>
    <xf numFmtId="0" fontId="26" fillId="2" borderId="7" xfId="0" applyFont="1" applyFill="1" applyBorder="1" applyAlignment="1" applyProtection="1">
      <alignment horizontal="left" wrapText="1"/>
      <protection locked="0"/>
    </xf>
    <xf numFmtId="0" fontId="26" fillId="2" borderId="1" xfId="0" applyFont="1" applyFill="1" applyBorder="1" applyAlignment="1" applyProtection="1">
      <alignment horizontal="left" wrapText="1"/>
      <protection locked="0"/>
    </xf>
    <xf numFmtId="0" fontId="26" fillId="2" borderId="1" xfId="0" applyFont="1" applyFill="1" applyBorder="1" applyAlignment="1" applyProtection="1">
      <alignment horizontal="center" wrapText="1"/>
      <protection locked="0"/>
    </xf>
    <xf numFmtId="0" fontId="26" fillId="2" borderId="11" xfId="0" applyFont="1" applyFill="1" applyBorder="1" applyAlignment="1" applyProtection="1">
      <alignment horizontal="left" wrapText="1"/>
      <protection locked="0"/>
    </xf>
    <xf numFmtId="0" fontId="26" fillId="2" borderId="14" xfId="0" applyFont="1" applyFill="1" applyBorder="1" applyAlignment="1" applyProtection="1">
      <alignment horizontal="left"/>
      <protection locked="0"/>
    </xf>
    <xf numFmtId="0" fontId="27" fillId="2" borderId="7" xfId="0" applyFont="1" applyFill="1" applyBorder="1" applyAlignment="1" applyProtection="1">
      <alignment horizontal="left"/>
      <protection locked="0"/>
    </xf>
    <xf numFmtId="0" fontId="26" fillId="2" borderId="15" xfId="0" applyFont="1" applyFill="1" applyBorder="1" applyAlignment="1" applyProtection="1">
      <alignment horizontal="left"/>
      <protection locked="0"/>
    </xf>
    <xf numFmtId="14" fontId="25" fillId="2" borderId="13" xfId="0" applyNumberFormat="1" applyFont="1" applyFill="1" applyBorder="1" applyProtection="1">
      <protection locked="0"/>
    </xf>
    <xf numFmtId="14" fontId="25" fillId="2" borderId="42" xfId="0" applyNumberFormat="1" applyFont="1" applyFill="1" applyBorder="1" applyProtection="1">
      <protection locked="0"/>
    </xf>
    <xf numFmtId="0" fontId="0" fillId="0" borderId="0" xfId="0" applyAlignment="1">
      <alignment horizontal="center" vertical="center"/>
    </xf>
    <xf numFmtId="0" fontId="0" fillId="0" borderId="0" xfId="0" applyAlignment="1">
      <alignment horizontal="left" vertical="center"/>
    </xf>
    <xf numFmtId="0" fontId="3" fillId="3" borderId="18" xfId="0" applyFont="1" applyFill="1" applyBorder="1" applyAlignment="1">
      <alignment vertical="center"/>
    </xf>
    <xf numFmtId="0" fontId="3" fillId="0" borderId="0" xfId="0" applyFont="1" applyAlignment="1">
      <alignment vertical="center"/>
    </xf>
    <xf numFmtId="0" fontId="25" fillId="2" borderId="30" xfId="0" applyFont="1" applyFill="1" applyBorder="1" applyAlignment="1" applyProtection="1">
      <alignment vertical="center" wrapText="1"/>
      <protection locked="0"/>
    </xf>
    <xf numFmtId="0" fontId="25" fillId="2" borderId="10" xfId="0" applyFont="1" applyFill="1" applyBorder="1" applyAlignment="1" applyProtection="1">
      <alignment vertical="center"/>
      <protection locked="0"/>
    </xf>
    <xf numFmtId="0" fontId="3" fillId="3" borderId="2" xfId="0" applyFont="1" applyFill="1" applyBorder="1" applyAlignment="1">
      <alignment vertical="center"/>
    </xf>
    <xf numFmtId="0" fontId="3" fillId="3" borderId="47" xfId="0" applyFont="1" applyFill="1" applyBorder="1" applyAlignment="1">
      <alignment vertical="center"/>
    </xf>
    <xf numFmtId="0" fontId="25" fillId="2" borderId="19" xfId="0" applyFont="1" applyFill="1" applyBorder="1" applyAlignment="1" applyProtection="1">
      <alignment vertical="center"/>
      <protection locked="0"/>
    </xf>
    <xf numFmtId="0" fontId="3" fillId="0" borderId="0" xfId="0" applyFont="1" applyAlignment="1" applyProtection="1">
      <alignment vertical="center"/>
      <protection locked="0"/>
    </xf>
    <xf numFmtId="0" fontId="3" fillId="0" borderId="19" xfId="0" applyFont="1" applyBorder="1" applyAlignment="1">
      <alignment vertical="center"/>
    </xf>
    <xf numFmtId="0" fontId="3" fillId="0" borderId="19" xfId="0" applyFont="1" applyBorder="1" applyAlignment="1" applyProtection="1">
      <alignment vertical="center"/>
      <protection locked="0"/>
    </xf>
    <xf numFmtId="44" fontId="25" fillId="2" borderId="19" xfId="3" applyFont="1" applyFill="1" applyBorder="1" applyAlignment="1" applyProtection="1">
      <alignment vertical="center"/>
      <protection locked="0"/>
    </xf>
    <xf numFmtId="44" fontId="25" fillId="3" borderId="10" xfId="3" applyFont="1" applyFill="1" applyBorder="1" applyAlignment="1">
      <alignment vertical="center"/>
    </xf>
    <xf numFmtId="0" fontId="13" fillId="0" borderId="0" xfId="0" applyFont="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3" borderId="25" xfId="0" applyFont="1" applyFill="1" applyBorder="1" applyAlignment="1">
      <alignment vertical="center"/>
    </xf>
    <xf numFmtId="0" fontId="3" fillId="3" borderId="0" xfId="0" applyFont="1" applyFill="1" applyAlignment="1">
      <alignment vertical="center"/>
    </xf>
    <xf numFmtId="0" fontId="26" fillId="2" borderId="31" xfId="0" applyFont="1" applyFill="1" applyBorder="1" applyAlignment="1" applyProtection="1">
      <alignment horizontal="left" vertical="center" wrapText="1"/>
      <protection locked="0"/>
    </xf>
    <xf numFmtId="0" fontId="26" fillId="2" borderId="32" xfId="0" applyFont="1" applyFill="1" applyBorder="1" applyAlignment="1" applyProtection="1">
      <alignment horizontal="left" vertical="center" wrapText="1"/>
      <protection locked="0"/>
    </xf>
    <xf numFmtId="0" fontId="26" fillId="2" borderId="17" xfId="0" applyFont="1" applyFill="1" applyBorder="1" applyAlignment="1" applyProtection="1">
      <alignment horizontal="left" vertical="center" wrapText="1"/>
      <protection locked="0"/>
    </xf>
    <xf numFmtId="0" fontId="26" fillId="2" borderId="7"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protection locked="0"/>
    </xf>
    <xf numFmtId="0" fontId="26" fillId="2" borderId="14" xfId="0" applyFont="1" applyFill="1" applyBorder="1" applyAlignment="1" applyProtection="1">
      <alignment horizontal="left" vertical="center" wrapText="1"/>
      <protection locked="0"/>
    </xf>
    <xf numFmtId="165" fontId="26" fillId="2" borderId="47" xfId="0" applyNumberFormat="1" applyFont="1" applyFill="1" applyBorder="1" applyAlignment="1" applyProtection="1">
      <alignment vertical="center"/>
      <protection locked="0"/>
    </xf>
    <xf numFmtId="164" fontId="26" fillId="2" borderId="47" xfId="0" applyNumberFormat="1" applyFont="1"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3" fillId="3" borderId="47" xfId="0" applyFont="1" applyFill="1" applyBorder="1" applyAlignment="1" applyProtection="1">
      <alignment horizontal="left" vertical="center"/>
      <protection locked="0"/>
    </xf>
    <xf numFmtId="44" fontId="25" fillId="2" borderId="28" xfId="3" applyFont="1" applyFill="1" applyBorder="1" applyAlignment="1" applyProtection="1">
      <alignment horizontal="center" vertical="center"/>
      <protection locked="0"/>
    </xf>
    <xf numFmtId="0" fontId="25" fillId="2" borderId="42" xfId="0" applyFont="1" applyFill="1" applyBorder="1" applyAlignment="1" applyProtection="1">
      <alignment horizontal="center"/>
      <protection locked="0"/>
    </xf>
    <xf numFmtId="14" fontId="26" fillId="2" borderId="29" xfId="0" applyNumberFormat="1" applyFont="1" applyFill="1" applyBorder="1" applyAlignment="1" applyProtection="1">
      <alignment vertical="center"/>
      <protection locked="0"/>
    </xf>
    <xf numFmtId="0" fontId="3" fillId="3" borderId="43" xfId="0" applyFont="1" applyFill="1" applyBorder="1" applyAlignment="1">
      <alignment horizontal="left"/>
    </xf>
    <xf numFmtId="0" fontId="3" fillId="3" borderId="37" xfId="0" applyFont="1" applyFill="1" applyBorder="1" applyAlignment="1">
      <alignment horizontal="left"/>
    </xf>
    <xf numFmtId="0" fontId="3" fillId="3" borderId="0" xfId="0" applyFont="1" applyFill="1"/>
    <xf numFmtId="44" fontId="25" fillId="3" borderId="47" xfId="3" applyFont="1" applyFill="1" applyBorder="1" applyAlignment="1" applyProtection="1">
      <alignment horizontal="center" vertical="center" wrapText="1"/>
      <protection locked="0"/>
    </xf>
    <xf numFmtId="44" fontId="25" fillId="2" borderId="47" xfId="3" applyFont="1" applyFill="1" applyBorder="1" applyAlignment="1" applyProtection="1">
      <alignment horizontal="left" vertical="center" wrapText="1"/>
      <protection locked="0"/>
    </xf>
    <xf numFmtId="44" fontId="25" fillId="2" borderId="29" xfId="3" applyFont="1" applyFill="1" applyBorder="1" applyAlignment="1" applyProtection="1">
      <alignment horizontal="left" vertical="center" wrapText="1"/>
      <protection locked="0"/>
    </xf>
    <xf numFmtId="0" fontId="3" fillId="3" borderId="47" xfId="0" applyFont="1" applyFill="1" applyBorder="1" applyAlignment="1" applyProtection="1">
      <alignment horizontal="left" vertical="center"/>
      <protection locked="0"/>
    </xf>
    <xf numFmtId="0" fontId="28" fillId="3" borderId="47" xfId="0" applyFont="1" applyFill="1" applyBorder="1" applyAlignment="1" applyProtection="1">
      <alignment horizontal="left" vertical="center"/>
      <protection locked="0"/>
    </xf>
    <xf numFmtId="0" fontId="28" fillId="3" borderId="29" xfId="0" applyFont="1" applyFill="1" applyBorder="1" applyAlignment="1" applyProtection="1">
      <alignment horizontal="left" vertical="center"/>
      <protection locked="0"/>
    </xf>
    <xf numFmtId="0" fontId="3" fillId="3" borderId="48" xfId="0" applyFont="1" applyFill="1" applyBorder="1" applyAlignment="1">
      <alignment horizontal="left" vertical="center"/>
    </xf>
    <xf numFmtId="0" fontId="3" fillId="3" borderId="19" xfId="0" applyFont="1" applyFill="1" applyBorder="1" applyAlignment="1">
      <alignment horizontal="left" vertical="center"/>
    </xf>
    <xf numFmtId="0" fontId="3" fillId="3" borderId="45" xfId="0" applyFont="1" applyFill="1" applyBorder="1" applyAlignment="1">
      <alignment horizontal="left" vertical="center"/>
    </xf>
    <xf numFmtId="0" fontId="26" fillId="2" borderId="33" xfId="0" applyFont="1" applyFill="1" applyBorder="1" applyAlignment="1" applyProtection="1">
      <alignment horizontal="left" vertical="center" wrapText="1"/>
      <protection locked="0"/>
    </xf>
    <xf numFmtId="0" fontId="26" fillId="2" borderId="27" xfId="0" applyFont="1" applyFill="1" applyBorder="1" applyAlignment="1" applyProtection="1">
      <alignment horizontal="left" vertical="center" wrapText="1"/>
      <protection locked="0"/>
    </xf>
    <xf numFmtId="0" fontId="0" fillId="3" borderId="1" xfId="0" applyFill="1" applyBorder="1" applyAlignment="1">
      <alignment horizontal="left" vertical="center" wrapText="1"/>
    </xf>
    <xf numFmtId="0" fontId="26" fillId="2" borderId="1" xfId="0" applyFont="1" applyFill="1" applyBorder="1" applyAlignment="1" applyProtection="1">
      <alignment horizontal="left" vertical="center" wrapText="1"/>
      <protection locked="0"/>
    </xf>
    <xf numFmtId="0" fontId="26" fillId="2" borderId="32" xfId="0" applyFont="1" applyFill="1" applyBorder="1" applyAlignment="1" applyProtection="1">
      <alignment horizontal="left" vertical="center" wrapText="1"/>
      <protection locked="0"/>
    </xf>
    <xf numFmtId="0" fontId="3" fillId="3" borderId="1"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6" fillId="2" borderId="31" xfId="0" applyFont="1" applyFill="1" applyBorder="1" applyAlignment="1" applyProtection="1">
      <alignment horizontal="left" vertical="center" wrapText="1"/>
      <protection locked="0"/>
    </xf>
    <xf numFmtId="0" fontId="26" fillId="2" borderId="17" xfId="0" applyFont="1" applyFill="1" applyBorder="1" applyAlignment="1" applyProtection="1">
      <alignment horizontal="left" vertical="center" wrapText="1"/>
      <protection locked="0"/>
    </xf>
    <xf numFmtId="0" fontId="25" fillId="2" borderId="19"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protection locked="0"/>
    </xf>
    <xf numFmtId="0" fontId="25" fillId="2" borderId="19" xfId="0" applyFont="1" applyFill="1" applyBorder="1" applyAlignment="1" applyProtection="1">
      <alignment horizontal="left" vertical="center"/>
      <protection locked="0"/>
    </xf>
    <xf numFmtId="0" fontId="25" fillId="2" borderId="10" xfId="0" applyFont="1" applyFill="1" applyBorder="1" applyAlignment="1" applyProtection="1">
      <alignment horizontal="left" vertical="center"/>
      <protection locked="0"/>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8" fillId="3" borderId="0" xfId="0" applyFont="1" applyFill="1" applyAlignment="1">
      <alignment horizontal="center" vertical="center"/>
    </xf>
    <xf numFmtId="0" fontId="25" fillId="0" borderId="50" xfId="0" applyFont="1" applyBorder="1" applyAlignment="1" applyProtection="1">
      <alignment horizontal="left" vertical="top" wrapText="1"/>
      <protection locked="0"/>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22" xfId="0" applyFont="1" applyFill="1" applyBorder="1" applyAlignment="1">
      <alignment horizontal="center" vertical="center"/>
    </xf>
    <xf numFmtId="0" fontId="26" fillId="2" borderId="25" xfId="0" applyFont="1" applyFill="1" applyBorder="1" applyAlignment="1" applyProtection="1">
      <alignment horizontal="left" vertical="center" wrapText="1"/>
      <protection locked="0"/>
    </xf>
    <xf numFmtId="0" fontId="26" fillId="2" borderId="26" xfId="0" applyFont="1" applyFill="1" applyBorder="1" applyAlignment="1" applyProtection="1">
      <alignment horizontal="left" vertical="center" wrapText="1"/>
      <protection locked="0"/>
    </xf>
    <xf numFmtId="0" fontId="3" fillId="3" borderId="11" xfId="0" applyFont="1" applyFill="1" applyBorder="1" applyAlignment="1">
      <alignment vertical="center" wrapText="1"/>
    </xf>
    <xf numFmtId="0" fontId="3" fillId="3" borderId="13" xfId="0" applyFont="1" applyFill="1" applyBorder="1" applyAlignment="1">
      <alignment vertical="center" wrapText="1"/>
    </xf>
    <xf numFmtId="0" fontId="26" fillId="2" borderId="34" xfId="0" applyFont="1" applyFill="1" applyBorder="1" applyAlignment="1" applyProtection="1">
      <alignment horizontal="left" vertical="center" wrapText="1"/>
      <protection locked="0"/>
    </xf>
    <xf numFmtId="0" fontId="25" fillId="2" borderId="26" xfId="0" applyFont="1" applyFill="1" applyBorder="1" applyAlignment="1" applyProtection="1">
      <alignment horizontal="left" vertical="center" wrapText="1"/>
      <protection locked="0"/>
    </xf>
    <xf numFmtId="0" fontId="25" fillId="2" borderId="27" xfId="0" applyFont="1" applyFill="1" applyBorder="1" applyAlignment="1" applyProtection="1">
      <alignment horizontal="left" vertical="center" wrapText="1"/>
      <protection locked="0"/>
    </xf>
    <xf numFmtId="0" fontId="17" fillId="3" borderId="28" xfId="0" applyFont="1" applyFill="1" applyBorder="1" applyAlignment="1">
      <alignment horizontal="left" vertical="center"/>
    </xf>
    <xf numFmtId="0" fontId="17" fillId="3" borderId="47" xfId="0" applyFont="1" applyFill="1" applyBorder="1" applyAlignment="1">
      <alignment horizontal="left" vertical="center"/>
    </xf>
    <xf numFmtId="0" fontId="25" fillId="2" borderId="19"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4" fillId="3" borderId="23" xfId="0" applyFont="1" applyFill="1" applyBorder="1" applyAlignment="1">
      <alignment horizontal="left" vertical="center"/>
    </xf>
    <xf numFmtId="0" fontId="4" fillId="3" borderId="12" xfId="0" applyFont="1" applyFill="1" applyBorder="1" applyAlignment="1">
      <alignment horizontal="left" vertical="center"/>
    </xf>
    <xf numFmtId="0" fontId="4" fillId="3" borderId="24" xfId="0" applyFont="1" applyFill="1" applyBorder="1" applyAlignment="1">
      <alignment horizontal="left" vertical="center"/>
    </xf>
    <xf numFmtId="0" fontId="3" fillId="3" borderId="18" xfId="0" applyFont="1" applyFill="1" applyBorder="1" applyAlignment="1">
      <alignment horizontal="left" vertical="center"/>
    </xf>
    <xf numFmtId="0" fontId="26" fillId="2" borderId="19" xfId="0" applyFont="1" applyFill="1" applyBorder="1" applyAlignment="1" applyProtection="1">
      <alignment vertical="center" wrapText="1"/>
      <protection locked="0"/>
    </xf>
    <xf numFmtId="0" fontId="26" fillId="0" borderId="19" xfId="0" applyFont="1" applyBorder="1" applyAlignment="1" applyProtection="1">
      <alignment vertical="center" wrapText="1"/>
      <protection locked="0"/>
    </xf>
    <xf numFmtId="0" fontId="26" fillId="0" borderId="10" xfId="0" applyFont="1" applyBorder="1" applyAlignment="1" applyProtection="1">
      <alignment vertical="center" wrapText="1"/>
      <protection locked="0"/>
    </xf>
    <xf numFmtId="0" fontId="3" fillId="3" borderId="33" xfId="0" applyFont="1" applyFill="1" applyBorder="1" applyAlignment="1">
      <alignment horizontal="left"/>
    </xf>
    <xf numFmtId="0" fontId="3" fillId="3" borderId="26" xfId="0" applyFont="1" applyFill="1" applyBorder="1" applyAlignment="1">
      <alignment horizontal="left"/>
    </xf>
    <xf numFmtId="0" fontId="18" fillId="4" borderId="0" xfId="0" applyFont="1" applyFill="1" applyAlignment="1">
      <alignment horizontal="center" vertical="center"/>
    </xf>
    <xf numFmtId="0" fontId="18" fillId="3" borderId="0" xfId="0" applyFont="1" applyFill="1" applyAlignment="1">
      <alignment horizontal="center"/>
    </xf>
    <xf numFmtId="0" fontId="25" fillId="2" borderId="21" xfId="0" applyFont="1" applyFill="1" applyBorder="1" applyAlignment="1" applyProtection="1">
      <alignment horizontal="left" wrapText="1"/>
      <protection locked="0"/>
    </xf>
    <xf numFmtId="0" fontId="25" fillId="2" borderId="22" xfId="0" applyFont="1" applyFill="1" applyBorder="1" applyAlignment="1" applyProtection="1">
      <alignment horizontal="left" wrapText="1"/>
      <protection locked="0"/>
    </xf>
    <xf numFmtId="0" fontId="3" fillId="3" borderId="11" xfId="0" applyFont="1" applyFill="1" applyBorder="1" applyAlignment="1">
      <alignment horizontal="left"/>
    </xf>
    <xf numFmtId="0" fontId="3" fillId="3" borderId="12" xfId="0" applyFont="1" applyFill="1" applyBorder="1" applyAlignment="1">
      <alignment horizontal="left"/>
    </xf>
    <xf numFmtId="0" fontId="25" fillId="2" borderId="12" xfId="0" applyFont="1" applyFill="1" applyBorder="1" applyAlignment="1" applyProtection="1">
      <alignment horizontal="center"/>
      <protection locked="0"/>
    </xf>
    <xf numFmtId="0" fontId="25" fillId="2" borderId="13" xfId="0" applyFont="1" applyFill="1" applyBorder="1" applyAlignment="1" applyProtection="1">
      <alignment horizontal="center"/>
      <protection locked="0"/>
    </xf>
    <xf numFmtId="0" fontId="18" fillId="4" borderId="0" xfId="0" applyFont="1" applyFill="1" applyAlignment="1">
      <alignment horizont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4" fillId="0" borderId="37" xfId="0" applyFont="1" applyBorder="1" applyAlignment="1">
      <alignment horizontal="center"/>
    </xf>
    <xf numFmtId="0" fontId="4" fillId="0" borderId="38" xfId="0" applyFont="1" applyBorder="1" applyAlignment="1">
      <alignment horizontal="center"/>
    </xf>
    <xf numFmtId="0" fontId="25" fillId="2" borderId="37" xfId="0" applyFont="1" applyFill="1" applyBorder="1" applyAlignment="1" applyProtection="1">
      <alignment horizontal="left"/>
      <protection locked="0"/>
    </xf>
    <xf numFmtId="0" fontId="25" fillId="2" borderId="42" xfId="0" applyFont="1" applyFill="1" applyBorder="1" applyAlignment="1" applyProtection="1">
      <alignment horizontal="left"/>
      <protection locked="0"/>
    </xf>
    <xf numFmtId="0" fontId="15" fillId="3" borderId="11" xfId="0" applyFont="1" applyFill="1" applyBorder="1" applyAlignment="1">
      <alignment horizontal="left"/>
    </xf>
    <xf numFmtId="0" fontId="15" fillId="3" borderId="12" xfId="0" applyFont="1" applyFill="1" applyBorder="1" applyAlignment="1">
      <alignment horizontal="left"/>
    </xf>
    <xf numFmtId="0" fontId="15" fillId="0" borderId="43" xfId="0" applyFont="1" applyBorder="1" applyAlignment="1">
      <alignment horizontal="left"/>
    </xf>
    <xf numFmtId="0" fontId="15" fillId="0" borderId="37" xfId="0" applyFont="1" applyBorder="1" applyAlignment="1">
      <alignment horizontal="left"/>
    </xf>
    <xf numFmtId="0" fontId="25" fillId="3" borderId="12" xfId="0" applyFont="1" applyFill="1" applyBorder="1" applyAlignment="1">
      <alignment horizontal="left"/>
    </xf>
    <xf numFmtId="0" fontId="25" fillId="3" borderId="13" xfId="0" applyFont="1" applyFill="1" applyBorder="1" applyAlignment="1">
      <alignment horizontal="left"/>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0" xfId="0" applyFont="1" applyBorder="1" applyAlignment="1">
      <alignment horizontal="center" vertical="center"/>
    </xf>
    <xf numFmtId="0" fontId="25" fillId="2" borderId="11" xfId="0" applyFont="1" applyFill="1" applyBorder="1" applyAlignment="1" applyProtection="1">
      <alignment horizontal="center"/>
      <protection locked="0"/>
    </xf>
    <xf numFmtId="0" fontId="25" fillId="2" borderId="21" xfId="0" applyFont="1" applyFill="1" applyBorder="1" applyAlignment="1" applyProtection="1">
      <alignment horizontal="left"/>
      <protection locked="0"/>
    </xf>
    <xf numFmtId="0" fontId="25" fillId="2" borderId="22" xfId="0" applyFont="1" applyFill="1" applyBorder="1" applyAlignment="1" applyProtection="1">
      <alignment horizontal="left"/>
      <protection locked="0"/>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3" fillId="4" borderId="3" xfId="0" applyFont="1" applyFill="1" applyBorder="1" applyAlignment="1">
      <alignment horizontal="center"/>
    </xf>
    <xf numFmtId="0" fontId="0" fillId="4" borderId="0" xfId="0" applyFill="1" applyAlignment="1">
      <alignment horizontal="center" vertical="center"/>
    </xf>
    <xf numFmtId="0" fontId="0" fillId="2" borderId="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1" fillId="3" borderId="23" xfId="0" applyFont="1" applyFill="1" applyBorder="1" applyAlignment="1">
      <alignment horizontal="left" wrapText="1"/>
    </xf>
    <xf numFmtId="0" fontId="1" fillId="3" borderId="13" xfId="0" applyFont="1" applyFill="1" applyBorder="1" applyAlignment="1">
      <alignment horizontal="left" wrapText="1"/>
    </xf>
    <xf numFmtId="0" fontId="1" fillId="3" borderId="23" xfId="0" applyFont="1" applyFill="1" applyBorder="1" applyAlignment="1">
      <alignment horizontal="left"/>
    </xf>
    <xf numFmtId="0" fontId="1" fillId="3" borderId="13" xfId="0" applyFont="1" applyFill="1" applyBorder="1" applyAlignment="1">
      <alignment horizontal="left"/>
    </xf>
    <xf numFmtId="0" fontId="25" fillId="2" borderId="21" xfId="0" applyFont="1" applyFill="1" applyBorder="1" applyProtection="1">
      <protection locked="0"/>
    </xf>
    <xf numFmtId="0" fontId="25" fillId="2" borderId="22" xfId="0" applyFont="1" applyFill="1" applyBorder="1" applyProtection="1">
      <protection locked="0"/>
    </xf>
    <xf numFmtId="0" fontId="4" fillId="2" borderId="12"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cellXfs>
  <cellStyles count="4">
    <cellStyle name="Moneda" xfId="3" builtinId="4"/>
    <cellStyle name="Normal" xfId="0" builtinId="0"/>
    <cellStyle name="Normal 2" xfId="1" xr:uid="{C87BB29F-C05F-4856-83D7-50884B29DE5F}"/>
    <cellStyle name="Percentat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ab.ca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685800</xdr:colOff>
      <xdr:row>3</xdr:row>
      <xdr:rowOff>37620</xdr:rowOff>
    </xdr:to>
    <xdr:pic>
      <xdr:nvPicPr>
        <xdr:cNvPr id="3" name="Imatge 2">
          <a:hlinkClick xmlns:r="http://schemas.openxmlformats.org/officeDocument/2006/relationships" r:id="rId1"/>
          <a:extLst>
            <a:ext uri="{FF2B5EF4-FFF2-40B4-BE49-F238E27FC236}">
              <a16:creationId xmlns:a16="http://schemas.microsoft.com/office/drawing/2014/main" id="{58549632-1B4B-4866-A777-98D9DB268B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1"/>
          <a:ext cx="685799" cy="6882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nitat Tècnica de Programació Acadèmica" id="{6C285FE1-33F2-476A-B8DF-2F07E754AE23}" userId="Unitat Tècnica de Programació Acadèmic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3-06-10T19:44:51.71" personId="{6C285FE1-33F2-476A-B8DF-2F07E754AE23}" id="{BECC8D59-49BB-403E-8074-8A1D1633AB2A}">
    <text>Aquest formulari té l'objectiu de facilitar la renovació de forma abreujada per una nova edició d'estudis propis a la UAB. Es demanen dades genèriques de l'estudi sense entrar contingut del pla d'estudis. Per modificar assignatures, continguts, metodologia, avaluació i altres punts relatius a l'estudi que no figurin en aquest formulari, caldrà fer-ho amb el formulari complet de la memòria acadèmica. En aquest cas, els temps de tramitació es poden allargar fins als 6 mesos, per la qual cosa us demanem que contacteu amb la Unitat Tècnica de Programació Acadèmica ep.propostes.formacio@uab.cat per valorar terminis en cada cas.</text>
    <extLst>
      <x:ext xmlns:xltc2="http://schemas.microsoft.com/office/spreadsheetml/2020/threadedcomments2" uri="{F7C98A9C-CBB3-438F-8F68-D28B6AF4A901}">
        <xltc2:checksum>3657177247</xltc2:checksum>
        <xltc2:hyperlink startIndex="567" length="29" url="ep.propostes.formacio@uab.cat"/>
      </x:ext>
    </extLst>
  </threadedComment>
  <threadedComment ref="A5" dT="2023-06-09T18:34:53.77" personId="{6C285FE1-33F2-476A-B8DF-2F07E754AE23}" id="{FB492942-FD81-4B1B-8AD7-CD48C483A7EB}">
    <text>-Màster de Formació Permanent, 60, 90 o 120 ECTS
-Diploma d'Especializació, entre 30 i 59 ECTS
-Diploma d'Expert, entre 15 i 29 ECTS
-Cursos d'Especialització adreçats a persones titulades, fins a 14 ECTS
-Cursos d'Especialització adreçats a persones no titulades, fins a 30 ECTS</text>
  </threadedComment>
  <threadedComment ref="A6" dT="2023-06-14T11:34:04.74" personId="{6C285FE1-33F2-476A-B8DF-2F07E754AE23}" id="{C44DFCBE-A300-49C8-85DD-EF38F7AF4E75}">
    <text>Només es demana l'estudi "mare". Si hi ha estudis continguts empleneu les dades en la segona pestanya d'aquest document.</text>
  </threadedComment>
  <threadedComment ref="A8" dT="2023-06-09T18:29:25.62" personId="{6C285FE1-33F2-476A-B8DF-2F07E754AE23}" id="{83CDD19F-C970-42EE-ADEE-A48F29DF2BDE}">
    <text>El curs acadèmic en estudis de formació pròpia comença l'1 de setembre i acaba el 31 de juliol</text>
  </threadedComment>
  <threadedComment ref="A9" dT="2023-06-09T18:32:04.95" personId="{6C285FE1-33F2-476A-B8DF-2F07E754AE23}" id="{6904E6DB-0E28-4813-95A0-1802ED592903}">
    <text xml:space="preserve">·Presencial: Quan en el 100% de la docència el professorat i l’alumnat interactuen en el mateix espai físic.
·Híbrid: Quan la docència virtual de l’estudi sigui entre el 40 i el 60%
·Virtual: Quan la docència virtual de l’estudi sigui entre el 80 i 100%
</text>
  </threadedComment>
  <threadedComment ref="A10" dT="2023-06-09T18:36:03.74" personId="{6C285FE1-33F2-476A-B8DF-2F07E754AE23}" id="{B6E7BD35-FB3B-4D5B-9053-58159370AC7E}">
    <text xml:space="preserve">-Màster de Formació Permanent, 60, 90 o 120 ECTS
-Diploma d'Especializació, entre 30 i 59 ECTS
-Diploma d'Expert, entre 15 i 29 ECTS
-Cursos d'Especialització adreçats a persones titulades, fins a 14 ECTS
-Cursos d'Especialització adreçats a persones no titulades, fins a 30 ECTS
</text>
  </threadedComment>
  <threadedComment ref="A11" dT="2023-06-09T18:37:09.35" personId="{6C285FE1-33F2-476A-B8DF-2F07E754AE23}" id="{E78CE87D-E60E-4CC8-B848-2768C4185C2E}">
    <text>Indiqueu el nom de la Facultat / Departament / Institut UAB / Escola Adscrita / Altres Centres de Recerca que així ho tinguin reconegut a la UAB, que promouen aquesta acció formativa</text>
  </threadedComment>
  <threadedComment ref="A15" dT="2023-06-12T07:18:52.97" personId="{6C285FE1-33F2-476A-B8DF-2F07E754AE23}" id="{7D996BE1-DDFC-4792-87B4-60384F9A77D4}">
    <text>Professorat permanent de la UAB (o Escoles Adscrites en el seu cas) per Màster de Formació Permanent  i Diplomes. El professorat no permanent podrà dirigir Cursos d'Especialització i codirigir estudis de MFP (sempre que tingui el títol de doctor) i Diplomes.</text>
  </threadedComment>
  <threadedComment ref="A16" dT="2023-06-12T07:19:08.57" personId="{6C285FE1-33F2-476A-B8DF-2F07E754AE23}" id="{8C4555CC-5B3E-49F1-AB33-8EB1B0207D49}">
    <text>Pot haver també una codirecció externa a la UAB, que no tindrà perfils propis de les aplicacions UAB i haurà de ser doctor en cas d'estudis de MFP</text>
  </threadedComment>
  <threadedComment ref="H22" dT="2023-06-09T18:28:46.61" personId="{6C285FE1-33F2-476A-B8DF-2F07E754AE23}" id="{C4F718DD-06F0-4BE8-8B86-294FD2766735}">
    <text>Només per a estudis de MFP, la data pot ser fins a 6 mesos a comptar des de la data de fi de l'estudi.</text>
  </threadedComment>
  <threadedComment ref="A26" dT="2023-06-09T18:37:42.96" personId="{6C285FE1-33F2-476A-B8DF-2F07E754AE23}" id="{19A19D5E-3D4B-49CA-A85D-9EAA0EA65CAE}">
    <text xml:space="preserve">Segons normativa, per garantir la viabilitat econòmica del programa, 15 dies abans de l’inici de les classes han d’haver formalitzat la matrícula el nombre mínim d’estudiants que marca la proposta   </text>
  </threadedComment>
  <threadedComment ref="A28" dT="2023-06-09T18:38:06.74" personId="{6C285FE1-33F2-476A-B8DF-2F07E754AE23}" id="{4C8DC4F6-F13E-4BDE-BDCB-02A23F742C11}">
    <text xml:space="preserve">Els preus mínims per crèdit aprovats pel Consell Social són: 66 euros per estudis de Màster de Formació Permanent, 56 euros per Diplomes d'Especialització i Expert i 26 euros per a Cursos d'Especialització </text>
  </threadedComment>
  <threadedComment ref="C28" dT="2023-06-09T18:38:44.22" personId="{6C285FE1-33F2-476A-B8DF-2F07E754AE23}" id="{6773B765-670A-4985-99DE-F464FE4B5DE8}">
    <text>No empleneu aquest camp, el càlcul és automàtic en funció del preu de l'estudi i les crèdits assenyalats</text>
  </threadedComment>
  <threadedComment ref="A30" dT="2023-06-09T18:39:42.46" personId="{6C285FE1-33F2-476A-B8DF-2F07E754AE23}" id="{FD4FB38A-EB25-4DAB-A5F6-5A561B4AAC21}">
    <text>Si estimeu que aquest programa formatiu tindrà un pagament fraccionat, indiqueu el percentatge del primer i segon termini (aquest segon pagament serà dos mesos després d'haver començat l'estudi)</text>
  </threadedComment>
  <threadedComment ref="A32" dT="2023-06-09T18:40:01.62" personId="{6C285FE1-33F2-476A-B8DF-2F07E754AE23}" id="{E7E78755-CAB6-41D1-AF6D-29C4D371877B}">
    <text>Sense perjudici de que hi puguin haver-hi d’altres preus especials, per normativa UAB les persones titulades a la Universitat Autònoma de Barcelona gaudeixen d’un 5% de descompte en els preus dels estudis propis de Màster de Formació Permanent i Diplomes de la UAB. Queden exclosos els programes a mida encarregats i finançats per qualsevol entitat externa i els programes amb una oferta màxima de 5 places de nou accés. (Acord de la Comissió Econòmica del Consell Social de 8 de juliol de 2022).</text>
  </threadedComment>
  <threadedComment ref="B32" dT="2023-06-09T18:40:01.62" personId="{6C285FE1-33F2-476A-B8DF-2F07E754AE23}" id="{3FC89AAD-2320-4F8D-A9DB-E64F777D1634}">
    <text>El preu per crèdit no podrà ser inferior (tret de la bonificació per Alumni UAB) al preu mínim per crèdit que marca el Consell Social</text>
  </threadedComment>
  <threadedComment ref="A38" dT="2023-06-09T18:40:49.75" personId="{6C285FE1-33F2-476A-B8DF-2F07E754AE23}" id="{21B2CC66-858D-4E8C-AF12-CA3CDB73EB34}">
    <text>Si l'estudi té un conveni associat, cal que verifiqueu que estigui vigent o si cal tramitar la renovació</text>
  </threadedComment>
  <threadedComment ref="A42" dT="2023-06-09T18:41:28.53" personId="{6C285FE1-33F2-476A-B8DF-2F07E754AE23}" id="{B7900C47-1C6F-4CEE-BCD8-9A3915CD8D5B}">
    <text>Per exemple, un studi a mida adreçat a un determinat col·lectiu o altres circumstàncies que així ho demanen</text>
  </threadedComment>
  <threadedComment ref="A45" dT="2023-06-14T11:43:01.76" personId="{6C285FE1-33F2-476A-B8DF-2F07E754AE23}" id="{3ABAF14C-5F63-48C2-BB65-5E381074016E}">
    <text>Per a concretar algun punt d'aquest document que necessiti aclariments (per exemple, si no s'arriba al mínim de professorat UAB o doctor, en el cas d'estudi de MFP)</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3-06-09T18:43:56.10" personId="{6C285FE1-33F2-476A-B8DF-2F07E754AE23}" id="{3CD0D5C5-60C0-4A00-86A0-C877FCD54823}">
    <text>No empleneu aquest camp, les dades les copia del la pestanya "dades de l'estudi"</text>
  </threadedComment>
  <threadedComment ref="A5" dT="2023-06-09T18:44:14.65" personId="{6C285FE1-33F2-476A-B8DF-2F07E754AE23}" id="{2023928A-DF6C-45AB-9810-C699FE10F536}">
    <text>No empleneu aquest camp, les dades les copia del la pestanya "dades de l'estudi"</text>
  </threadedComment>
  <threadedComment ref="A6" dT="2023-06-09T18:44:26.79" personId="{6C285FE1-33F2-476A-B8DF-2F07E754AE23}" id="{C24B80DD-D8C3-466C-AE3C-A3F5CF6FAD1D}">
    <text>No empleneu aquest camp, les dades les copia del la pestanya "dades de l'estudi"</text>
  </threadedComment>
  <threadedComment ref="A10" dT="2023-06-09T18:44:44.64" personId="{6C285FE1-33F2-476A-B8DF-2F07E754AE23}" id="{6A3E1D20-C46A-47B9-AB74-46342D391423}">
    <text>Trieu un dins el desplegable de la cela</text>
  </threadedComment>
  <threadedComment ref="C11" dT="2023-06-09T18:45:14.48" personId="{6C285FE1-33F2-476A-B8DF-2F07E754AE23}" id="{774D516F-F1C7-419E-8E64-8ABEFCCA04D8}">
    <text>Data de fi (feta la docència-tutories-avaluació-revisió. Data en la qual es pot tancar l'acta)</text>
  </threadedComment>
  <threadedComment ref="A12" dT="2023-06-18T21:13:28.21" personId="{6C285FE1-33F2-476A-B8DF-2F07E754AE23}" id="{9B143997-DFBE-4FEC-ABF1-9D24A7A928D2}">
    <text>Ha de ser professorat de la UAB (o d'Escola Adscrita en el seu cas) i docent de l'assignatura</text>
  </threadedComment>
  <threadedComment ref="H14" dT="2023-06-09T18:46:03.68" personId="{6C285FE1-33F2-476A-B8DF-2F07E754AE23}" id="{22718C0F-213C-4DDC-A793-048559EE991A}">
    <text>Les assignatures que imparteixen docència virtual, pel seu reconeixement en hores de la docència s'aplica la següent fórmula: número de crèdits impartits x 25 x 0,25.</text>
  </threadedComment>
  <threadedComment ref="A24" dT="2023-06-09T18:44:44.64" personId="{6C285FE1-33F2-476A-B8DF-2F07E754AE23}" id="{21476A6C-97FD-4F7B-95B5-21626E6E4158}">
    <text>Trieu un dins el desplegable de la cela</text>
  </threadedComment>
  <threadedComment ref="C25" dT="2023-06-09T18:45:14.48" personId="{6C285FE1-33F2-476A-B8DF-2F07E754AE23}" id="{07E13FD4-CA34-4541-B495-CA1C553F4EC2}">
    <text>Data de fi (feta la docència-tutories-avaluació-revisió. Data en la qual es pot tancar l'acta)</text>
  </threadedComment>
  <threadedComment ref="A26" dT="2023-06-18T21:13:28.21" personId="{6C285FE1-33F2-476A-B8DF-2F07E754AE23}" id="{8E434B19-5665-4FD6-9EA1-5B13D4CF2764}">
    <text>Ha de ser professorat de la UAB (o d'Escola Adscrita en el seu cas) i docent de l'assignatura</text>
  </threadedComment>
  <threadedComment ref="H28" dT="2023-06-09T18:46:03.68" personId="{6C285FE1-33F2-476A-B8DF-2F07E754AE23}" id="{30D01B48-70E6-48BF-BC09-08530984EB5C}">
    <text>Les assignatures que imparteixen docència virtual, pel seu reconeixement en hores de la docència s'aplica la següent fórmula: número de crèdits impartits x 25 x 0,25.</text>
  </threadedComment>
  <threadedComment ref="A38" dT="2023-06-09T18:44:44.64" personId="{6C285FE1-33F2-476A-B8DF-2F07E754AE23}" id="{E4C11DB3-3CD4-4D12-91A7-8D27AE553D3D}">
    <text>Trieu un dins el desplegable de la cela</text>
  </threadedComment>
  <threadedComment ref="C39" dT="2023-06-09T18:45:14.48" personId="{6C285FE1-33F2-476A-B8DF-2F07E754AE23}" id="{7AE54ED4-B3A6-435A-AB52-0B0F0A89BE5A}">
    <text>Data de fi (feta la docència-tutories-avaluació-revisió. Data en la qual es pot tancar l'acta)</text>
  </threadedComment>
  <threadedComment ref="A40" dT="2023-06-18T21:13:28.21" personId="{6C285FE1-33F2-476A-B8DF-2F07E754AE23}" id="{985E4739-076B-45A3-8F6B-D9865BF92DA0}">
    <text>Ha de ser professorat de la UAB (o d'Escola Adscrita en el seu cas) i docent de l'assignatura</text>
  </threadedComment>
  <threadedComment ref="H42" dT="2023-06-09T18:46:03.68" personId="{6C285FE1-33F2-476A-B8DF-2F07E754AE23}" id="{908F7655-4CAC-4855-8E97-BE4AFA8A3ED3}">
    <text>Les assignatures que imparteixen docència virtual, pel seu reconeixement en hores de la docència s'aplica la següent fórmula: número de crèdits impartits x 25 x 0,25.</text>
  </threadedComment>
  <threadedComment ref="A52" dT="2023-06-09T18:44:44.64" personId="{6C285FE1-33F2-476A-B8DF-2F07E754AE23}" id="{304FE347-DF8B-4E1C-8022-A7D3EB1D9BC3}">
    <text>Trieu un dins el desplegable de la cela</text>
  </threadedComment>
  <threadedComment ref="C53" dT="2023-06-09T18:45:14.48" personId="{6C285FE1-33F2-476A-B8DF-2F07E754AE23}" id="{8C1B237D-18CA-4C3E-8528-1C86D5C2325B}">
    <text>Data de fi (feta la docència-tutories-avaluació-revisió. Data en la qual es pot tancar l'acta)</text>
  </threadedComment>
  <threadedComment ref="A54" dT="2023-06-18T21:13:28.21" personId="{6C285FE1-33F2-476A-B8DF-2F07E754AE23}" id="{F16A3B35-B6C4-4C6A-B24C-65BACE581278}">
    <text>Ha de ser professorat de la UAB (o d'Escola Adscrita en el seu cas) i docent de l'assignatura</text>
  </threadedComment>
  <threadedComment ref="H56" dT="2023-06-09T18:46:03.68" personId="{6C285FE1-33F2-476A-B8DF-2F07E754AE23}" id="{EB9B9C05-CA48-4438-87E5-61B184A4136A}">
    <text>Les assignatures que imparteixen docència virtual, pel seu reconeixement en hores de la docència s'aplica la següent fórmula: número de crèdits impartits x 25 x 0,25.</text>
  </threadedComment>
  <threadedComment ref="A66" dT="2023-06-09T18:44:44.64" personId="{6C285FE1-33F2-476A-B8DF-2F07E754AE23}" id="{EB04ADE8-1A36-47FE-A67E-62D07AEA7E38}">
    <text>Trieu un dins el desplegable de la cela</text>
  </threadedComment>
  <threadedComment ref="C67" dT="2023-06-09T18:45:14.48" personId="{6C285FE1-33F2-476A-B8DF-2F07E754AE23}" id="{45FA554E-83CA-499F-9F41-0A5975388495}">
    <text>Data de fi (feta la docència-tutories-avaluació-revisió. Data en la qual es pot tancar l'acta)</text>
  </threadedComment>
  <threadedComment ref="A68" dT="2023-06-18T21:13:28.21" personId="{6C285FE1-33F2-476A-B8DF-2F07E754AE23}" id="{02B2FCCD-A844-4B32-9021-1BCAA634273F}">
    <text>Ha de ser professorat de la UAB (o d'Escola Adscrita en el seu cas) i docent de l'assignatura</text>
  </threadedComment>
  <threadedComment ref="H70" dT="2023-06-09T18:46:03.68" personId="{6C285FE1-33F2-476A-B8DF-2F07E754AE23}" id="{9F784C32-EC04-4193-9513-D181CA24F0E3}">
    <text>Les assignatures que imparteixen docència virtual, pel seu reconeixement en hores de la docència s'aplica la següent fórmula: número de crèdits impartits x 25 x 0,25.</text>
  </threadedComment>
  <threadedComment ref="A80" dT="2023-06-09T18:44:44.64" personId="{6C285FE1-33F2-476A-B8DF-2F07E754AE23}" id="{87822B82-866F-4BD4-97D8-341056239623}">
    <text>Trieu un dins el desplegable de la cela</text>
  </threadedComment>
  <threadedComment ref="C81" dT="2023-06-09T18:45:14.48" personId="{6C285FE1-33F2-476A-B8DF-2F07E754AE23}" id="{4811781B-F2F3-4D5C-A6BF-4CA7D259AFFA}">
    <text>Data de fi (feta la docència-tutories-avaluació-revisió. Data en la qual es pot tancar l'acta)</text>
  </threadedComment>
  <threadedComment ref="A82" dT="2023-06-18T21:13:28.21" personId="{6C285FE1-33F2-476A-B8DF-2F07E754AE23}" id="{38CF2CD6-6581-4BCE-9925-3FDB2C2B70A6}">
    <text>Ha de ser professorat de la UAB (o d'Escola Adscrita en el seu cas) i docent de l'assignatura</text>
  </threadedComment>
  <threadedComment ref="H84" dT="2023-06-09T18:46:03.68" personId="{6C285FE1-33F2-476A-B8DF-2F07E754AE23}" id="{4E167AE3-EC70-4A55-B8C2-98A8B47B4323}">
    <text>Les assignatures que imparteixen docència virtual, pel seu reconeixement en hores de la docència s'aplica la següent fórmula: número de crèdits impartits x 25 x 0,25.</text>
  </threadedComment>
  <threadedComment ref="A94" dT="2023-06-09T18:44:44.64" personId="{6C285FE1-33F2-476A-B8DF-2F07E754AE23}" id="{2C88BC04-40B5-4BA6-808E-AC4B88AE3CBE}">
    <text>Trieu un dins el desplegable de la cela</text>
  </threadedComment>
  <threadedComment ref="C95" dT="2023-06-09T18:45:14.48" personId="{6C285FE1-33F2-476A-B8DF-2F07E754AE23}" id="{8271E0D0-1862-4BD3-B8A4-57802C68DA28}">
    <text>Data de fi (feta la docència-tutories-avaluació-revisió. Data en la qual es pot tancar l'acta)</text>
  </threadedComment>
  <threadedComment ref="A96" dT="2023-06-18T21:13:28.21" personId="{6C285FE1-33F2-476A-B8DF-2F07E754AE23}" id="{02C85E29-A2A6-4168-81DE-173BEB576BD5}">
    <text>Ha de ser professorat de la UAB (o d'Escola Adscrita en el seu cas) i docent de l'assignatura</text>
  </threadedComment>
  <threadedComment ref="H98" dT="2023-06-09T18:46:03.68" personId="{6C285FE1-33F2-476A-B8DF-2F07E754AE23}" id="{5F745CBA-6015-46F6-9334-5D5FFC8908EF}">
    <text>Les assignatures que imparteixen docència virtual, pel seu reconeixement en hores de la docència s'aplica la següent fórmula: número de crèdits impartits x 25 x 0,25.</text>
  </threadedComment>
  <threadedComment ref="A108" dT="2023-06-09T18:44:44.64" personId="{6C285FE1-33F2-476A-B8DF-2F07E754AE23}" id="{C40A18DB-A9C1-4B60-BE1A-945A151CED6B}">
    <text>Trieu un dins el desplegable de la cela</text>
  </threadedComment>
  <threadedComment ref="C109" dT="2023-06-09T18:45:14.48" personId="{6C285FE1-33F2-476A-B8DF-2F07E754AE23}" id="{CFFAD9D1-5668-4C93-AA5B-9E3CB50337EC}">
    <text>Data de fi (feta la docència-tutories-avaluació-revisió. Data en la qual es pot tancar l'acta)</text>
  </threadedComment>
  <threadedComment ref="A110" dT="2023-06-18T21:13:28.21" personId="{6C285FE1-33F2-476A-B8DF-2F07E754AE23}" id="{B1FA0105-2FE7-4C22-A9BB-926762901719}">
    <text>Ha de ser professorat de la UAB (o d'Escola Adscrita en el seu cas) i docent de l'assignatura</text>
  </threadedComment>
  <threadedComment ref="H112" dT="2023-06-09T18:46:03.68" personId="{6C285FE1-33F2-476A-B8DF-2F07E754AE23}" id="{03CE2294-A860-4D68-B8FA-EA452A453451}">
    <text>Les assignatures que imparteixen docència virtual, pel seu reconeixement en hores de la docència s'aplica la següent fórmula: número de crèdits impartits x 25 x 0,25.</text>
  </threadedComment>
  <threadedComment ref="A122" dT="2023-06-09T18:44:44.64" personId="{6C285FE1-33F2-476A-B8DF-2F07E754AE23}" id="{9A15809B-1D73-41C1-A6F3-C4CEBB81957C}">
    <text>Trieu un dins el desplegable de la cela</text>
  </threadedComment>
  <threadedComment ref="C123" dT="2023-06-09T18:45:14.48" personId="{6C285FE1-33F2-476A-B8DF-2F07E754AE23}" id="{49ECEC7F-E6C9-4862-8801-64FEC1C50943}">
    <text>Data de fi (feta la docència-tutories-avaluació-revisió. Data en la qual es pot tancar l'acta)</text>
  </threadedComment>
  <threadedComment ref="A124" dT="2023-06-18T21:13:28.21" personId="{6C285FE1-33F2-476A-B8DF-2F07E754AE23}" id="{503C810C-C2B7-4D94-8BA4-AC84494A2D48}">
    <text>Ha de ser professorat de la UAB (o d'Escola Adscrita en el seu cas) i docent de l'assignatura</text>
  </threadedComment>
  <threadedComment ref="H126" dT="2023-06-09T18:46:03.68" personId="{6C285FE1-33F2-476A-B8DF-2F07E754AE23}" id="{5259B5DD-C41A-4116-9D84-08BC8851BD2D}">
    <text>Les assignatures que imparteixen docència virtual, pel seu reconeixement en hores de la docència s'aplica la següent fórmula: número de crèdits impartits x 25 x 0,25.</text>
  </threadedComment>
  <threadedComment ref="A136" dT="2023-06-09T18:44:44.64" personId="{6C285FE1-33F2-476A-B8DF-2F07E754AE23}" id="{C2DE444B-A17F-4957-8483-F2BBF19BBB44}">
    <text>Trieu un dins el desplegable de la cela</text>
  </threadedComment>
  <threadedComment ref="C137" dT="2023-06-09T18:45:14.48" personId="{6C285FE1-33F2-476A-B8DF-2F07E754AE23}" id="{A4CEAD93-6972-4819-8D52-79F3E733571C}">
    <text>Data de fi (feta la docència-tutories-avaluació-revisió. Data en la qual es pot tancar l'acta)</text>
  </threadedComment>
  <threadedComment ref="A138" dT="2023-06-18T21:13:28.21" personId="{6C285FE1-33F2-476A-B8DF-2F07E754AE23}" id="{F94DCA1E-A705-4F2A-90EB-8B09391FF736}">
    <text>Ha de ser professorat de la UAB (o d'Escola Adscrita en el seu cas) i docent de l'assignatura</text>
  </threadedComment>
  <threadedComment ref="H140" dT="2023-06-09T18:46:03.68" personId="{6C285FE1-33F2-476A-B8DF-2F07E754AE23}" id="{B5FBCCD0-210C-4B76-8E03-F159321E1900}">
    <text>Les assignatures que imparteixen docència virtual, pel seu reconeixement en hores de la docència s'aplica la següent fórmula: número de crèdits impartits x 25 x 0,25.</text>
  </threadedComment>
  <threadedComment ref="A150" dT="2023-06-09T18:44:44.64" personId="{6C285FE1-33F2-476A-B8DF-2F07E754AE23}" id="{D800AEC5-2D73-4200-94E7-3FCBB75C6A5B}">
    <text>Trieu un dins el desplegable de la cela</text>
  </threadedComment>
  <threadedComment ref="C151" dT="2023-06-09T18:45:14.48" personId="{6C285FE1-33F2-476A-B8DF-2F07E754AE23}" id="{9E7E9362-EA17-4A39-ADF6-7FDDBFA8F4C4}">
    <text>Data de fi (feta la docència-tutories-avaluació-revisió. Data en la qual es pot tancar l'acta)</text>
  </threadedComment>
  <threadedComment ref="A152" dT="2023-06-18T21:13:28.21" personId="{6C285FE1-33F2-476A-B8DF-2F07E754AE23}" id="{89B5D244-5999-4C34-A32F-34A84CD68DEA}">
    <text>Ha de ser professorat de la UAB (o d'Escola Adscrita en el seu cas) i docent de l'assignatura</text>
  </threadedComment>
  <threadedComment ref="H154" dT="2023-06-09T18:46:03.68" personId="{6C285FE1-33F2-476A-B8DF-2F07E754AE23}" id="{CBD35720-0259-4F1D-A0DF-B9E9838154B5}">
    <text>Les assignatures que imparteixen docència virtual, pel seu reconeixement en hores de la docència s'aplica la següent fórmula: número de crèdits impartits x 25 x 0,25.</text>
  </threadedComment>
  <threadedComment ref="A164" dT="2023-06-09T18:44:44.64" personId="{6C285FE1-33F2-476A-B8DF-2F07E754AE23}" id="{7C324769-0E0B-435D-8E4D-FE7B6AEBB2F9}">
    <text>Trieu un dins el desplegable de la cela</text>
  </threadedComment>
  <threadedComment ref="C165" dT="2023-06-09T18:45:14.48" personId="{6C285FE1-33F2-476A-B8DF-2F07E754AE23}" id="{BFF34A91-759D-487E-9E6E-ACDB18F018EB}">
    <text>Data de fi (feta la docència-tutories-avaluació-revisió. Data en la qual es pot tancar l'acta)</text>
  </threadedComment>
  <threadedComment ref="A166" dT="2023-06-18T21:13:28.21" personId="{6C285FE1-33F2-476A-B8DF-2F07E754AE23}" id="{20601B78-6A02-4E3E-B515-AA7903D31761}">
    <text>Ha de ser professorat de la UAB (o d'Escola Adscrita en el seu cas) i docent de l'assignatura</text>
  </threadedComment>
  <threadedComment ref="H168" dT="2023-06-09T18:46:03.68" personId="{6C285FE1-33F2-476A-B8DF-2F07E754AE23}" id="{4E198F4F-57C3-4AD2-BE90-797BBBBC0A98}">
    <text>Les assignatures que imparteixen docència virtual, pel seu reconeixement en hores de la docència s'aplica la següent fórmula: número de crèdits impartits x 25 x 0,25.</text>
  </threadedComment>
  <threadedComment ref="A178" dT="2023-06-09T18:44:44.64" personId="{6C285FE1-33F2-476A-B8DF-2F07E754AE23}" id="{E3980325-7357-4A23-9868-CF324BFBF4AA}">
    <text>Trieu un dins el desplegable de la cela</text>
  </threadedComment>
  <threadedComment ref="C179" dT="2023-06-09T18:45:14.48" personId="{6C285FE1-33F2-476A-B8DF-2F07E754AE23}" id="{4796C3F0-E4BB-4FDB-94DE-E411FA82D949}">
    <text>Data de fi (feta la docència-tutories-avaluació-revisió. Data en la qual es pot tancar l'acta)</text>
  </threadedComment>
  <threadedComment ref="A180" dT="2023-06-18T21:13:28.21" personId="{6C285FE1-33F2-476A-B8DF-2F07E754AE23}" id="{8B0928A6-39C8-439A-AE35-44A4DDD6C4A2}">
    <text>Ha de ser professorat de la UAB (o d'Escola Adscrita en el seu cas) i docent de l'assignatura</text>
  </threadedComment>
  <threadedComment ref="H182" dT="2023-06-09T18:46:03.68" personId="{6C285FE1-33F2-476A-B8DF-2F07E754AE23}" id="{93F39191-F9FE-4855-A89A-4CB12D1B73CB}">
    <text>Les assignatures que imparteixen docència virtual, pel seu reconeixement en hores de la docència s'aplica la següent fórmula: número de crèdits impartits x 25 x 0,25.</text>
  </threadedComment>
  <threadedComment ref="A192" dT="2023-06-09T18:44:44.64" personId="{6C285FE1-33F2-476A-B8DF-2F07E754AE23}" id="{71342367-23F7-4C88-ACB4-EB6B10305146}">
    <text>Trieu un dins el desplegable de la cela</text>
  </threadedComment>
  <threadedComment ref="C193" dT="2023-06-09T18:45:14.48" personId="{6C285FE1-33F2-476A-B8DF-2F07E754AE23}" id="{939E8C34-D6DB-4E30-9CE5-A15ACABA9886}">
    <text>Data de fi (feta la docència-tutories-avaluació-revisió. Data en la qual es pot tancar l'acta)</text>
  </threadedComment>
  <threadedComment ref="A194" dT="2023-06-18T21:13:28.21" personId="{6C285FE1-33F2-476A-B8DF-2F07E754AE23}" id="{DDDDCE07-D7BC-4753-9BC0-44A9CDB35D37}">
    <text>Ha de ser professorat de la UAB (o d'Escola Adscrita en el seu cas) i docent de l'assignatura</text>
  </threadedComment>
  <threadedComment ref="H196" dT="2023-06-09T18:46:03.68" personId="{6C285FE1-33F2-476A-B8DF-2F07E754AE23}" id="{F5CE4187-21EE-454D-B35B-DB3C96345339}">
    <text>Les assignatures que imparteixen docència virtual, pel seu reconeixement en hores de la docència s'aplica la següent fórmula: número de crèdits impartits x 25 x 0,25.</text>
  </threadedComment>
  <threadedComment ref="A206" dT="2023-06-09T18:44:44.64" personId="{6C285FE1-33F2-476A-B8DF-2F07E754AE23}" id="{66ADA46E-1871-4448-B72B-7941B27042DD}">
    <text>Trieu un dins el desplegable de la cela</text>
  </threadedComment>
  <threadedComment ref="C207" dT="2023-06-09T18:45:14.48" personId="{6C285FE1-33F2-476A-B8DF-2F07E754AE23}" id="{B16B4DB8-0894-45DD-ADE2-210622665618}">
    <text>Data de fi (feta la docència-tutories-avaluació-revisió. Data en la qual es pot tancar l'acta)</text>
  </threadedComment>
  <threadedComment ref="A208" dT="2023-06-18T21:13:28.21" personId="{6C285FE1-33F2-476A-B8DF-2F07E754AE23}" id="{B4B77829-E173-4D3C-B76B-0347F8BA92AD}">
    <text>Ha de ser professorat de la UAB (o d'Escola Adscrita en el seu cas) i docent de l'assignatura</text>
  </threadedComment>
  <threadedComment ref="H210" dT="2023-06-09T18:46:03.68" personId="{6C285FE1-33F2-476A-B8DF-2F07E754AE23}" id="{6A1ABB48-480E-415F-B3BE-CDBAA78CF98D}">
    <text>Les assignatures que imparteixen docència virtual, pel seu reconeixement en hores de la docència s'aplica la següent fórmula: número de crèdits impartits x 25 x 0,25.</text>
  </threadedComment>
  <threadedComment ref="A221" dT="2023-06-10T19:50:47.02" personId="{6C285FE1-33F2-476A-B8DF-2F07E754AE23}" id="{37B30C7A-203D-42EA-B928-244FD2ABC21E}">
    <text>Càlculs automàtics en funció de les dades que heu fet constar de cada assignatura</text>
  </threadedComment>
  <threadedComment ref="A226" dT="2023-06-09T21:41:22.12" personId="{6C285FE1-33F2-476A-B8DF-2F07E754AE23}" id="{9EFACA8A-0249-4A20-B119-DA4BF4E9001E}">
    <text>Un mínim del 30% en MFP i Diplomes i d'un 20% en cursos. El professorat de les Escoles Adscrites es considera UAB pel còmput d'aquest apartat.</text>
  </threadedComment>
  <threadedComment ref="A228" dT="2023-06-09T21:43:25.58" personId="{6C285FE1-33F2-476A-B8DF-2F07E754AE23}" id="{5D105236-AE4B-4896-8138-BEB5E57C53C2}">
    <text>En estudis virtuals el % ha d'estar entre el 80 i el 100%. En estudis híbrids entre el 60 i el 40%</text>
  </threadedComment>
  <threadedComment ref="A229" dT="2023-06-09T21:39:06.24" personId="{6C285FE1-33F2-476A-B8DF-2F07E754AE23}" id="{140BA0C6-DB3C-4E0D-A6F9-ED262EFE8976}">
    <text>Per a estudis de MFP el % mínim és del 50%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ADEA6-DAD0-4D9A-9DD6-228230E4A003}">
  <sheetPr>
    <pageSetUpPr fitToPage="1"/>
  </sheetPr>
  <dimension ref="A1:P96"/>
  <sheetViews>
    <sheetView tabSelected="1" zoomScale="130" zoomScaleNormal="130" workbookViewId="0">
      <selection activeCell="A6" sqref="A6"/>
    </sheetView>
  </sheetViews>
  <sheetFormatPr defaultColWidth="11.5703125" defaultRowHeight="15" x14ac:dyDescent="0.25"/>
  <cols>
    <col min="1" max="1" width="31.140625" style="15" customWidth="1"/>
    <col min="2" max="2" width="13.5703125" style="15" customWidth="1"/>
    <col min="3" max="3" width="21.42578125" style="15" customWidth="1"/>
    <col min="4" max="5" width="11.5703125" style="15"/>
    <col min="6" max="6" width="14.42578125" style="15" customWidth="1"/>
    <col min="7" max="7" width="13.5703125" style="15" customWidth="1"/>
    <col min="8" max="8" width="11.5703125" style="15"/>
    <col min="9" max="9" width="16.42578125" style="15" customWidth="1"/>
    <col min="10" max="11" width="11.5703125" style="15"/>
    <col min="12" max="12" width="11.5703125" style="15" customWidth="1"/>
    <col min="13" max="15" width="11.5703125" style="15" hidden="1" customWidth="1"/>
    <col min="16" max="17" width="11.5703125" style="15" customWidth="1"/>
    <col min="18" max="16384" width="11.5703125" style="15"/>
  </cols>
  <sheetData>
    <row r="1" spans="1:11" ht="22.7" customHeight="1" x14ac:dyDescent="0.25">
      <c r="A1" s="73" t="s">
        <v>2</v>
      </c>
      <c r="B1" s="73"/>
      <c r="C1" s="75" t="s">
        <v>102</v>
      </c>
      <c r="D1" s="73"/>
      <c r="E1" s="73"/>
      <c r="F1" s="73"/>
      <c r="G1" s="73"/>
      <c r="H1" s="73"/>
      <c r="I1" s="73"/>
      <c r="J1" s="73"/>
      <c r="K1" s="73"/>
    </row>
    <row r="2" spans="1:11" x14ac:dyDescent="0.25">
      <c r="A2" s="74" t="s">
        <v>2</v>
      </c>
      <c r="B2" s="74"/>
      <c r="C2" s="74" t="s">
        <v>2</v>
      </c>
      <c r="D2" s="174" t="s">
        <v>109</v>
      </c>
      <c r="E2" s="174"/>
      <c r="F2" s="74"/>
      <c r="G2" s="74"/>
      <c r="H2" s="74"/>
      <c r="I2" s="74"/>
      <c r="J2" s="74"/>
      <c r="K2" s="74"/>
    </row>
    <row r="3" spans="1:11" x14ac:dyDescent="0.25">
      <c r="A3" s="113"/>
      <c r="B3" s="113"/>
      <c r="C3" s="113"/>
      <c r="D3" s="113"/>
      <c r="E3" s="113"/>
      <c r="F3" s="113"/>
      <c r="G3" s="113"/>
      <c r="H3" s="113"/>
      <c r="I3" s="113"/>
      <c r="J3" s="113"/>
    </row>
    <row r="4" spans="1:11" x14ac:dyDescent="0.25">
      <c r="A4" s="113"/>
      <c r="B4" s="113"/>
      <c r="C4" s="113"/>
      <c r="D4" s="114"/>
      <c r="E4" s="113"/>
      <c r="F4" s="113"/>
      <c r="G4" s="113"/>
      <c r="H4" s="113"/>
      <c r="I4" s="113"/>
      <c r="J4" s="113"/>
    </row>
    <row r="5" spans="1:11" x14ac:dyDescent="0.25">
      <c r="A5" s="115" t="s">
        <v>133</v>
      </c>
      <c r="B5" s="169" t="s">
        <v>67</v>
      </c>
      <c r="C5" s="170"/>
      <c r="D5" s="116"/>
      <c r="E5" s="116"/>
      <c r="F5" s="116"/>
      <c r="G5" s="116"/>
      <c r="H5" s="116"/>
      <c r="I5" s="116"/>
      <c r="J5" s="116"/>
    </row>
    <row r="6" spans="1:11" x14ac:dyDescent="0.25">
      <c r="A6" s="115" t="s">
        <v>134</v>
      </c>
      <c r="B6" s="167"/>
      <c r="C6" s="167"/>
      <c r="D6" s="167"/>
      <c r="E6" s="167"/>
      <c r="F6" s="167"/>
      <c r="G6" s="167"/>
      <c r="H6" s="167"/>
      <c r="I6" s="167"/>
      <c r="J6" s="167"/>
      <c r="K6" s="168"/>
    </row>
    <row r="7" spans="1:11" x14ac:dyDescent="0.25">
      <c r="A7" s="115" t="s">
        <v>131</v>
      </c>
      <c r="B7" s="117"/>
      <c r="C7" s="116"/>
      <c r="D7" s="116"/>
      <c r="E7" s="116"/>
      <c r="F7" s="116"/>
      <c r="G7" s="116"/>
      <c r="H7" s="116"/>
      <c r="I7" s="116"/>
      <c r="J7" s="116"/>
    </row>
    <row r="8" spans="1:11" x14ac:dyDescent="0.25">
      <c r="A8" s="115" t="s">
        <v>113</v>
      </c>
      <c r="B8" s="118"/>
      <c r="C8" s="116"/>
      <c r="D8" s="116"/>
      <c r="E8" s="116"/>
      <c r="F8" s="116"/>
      <c r="G8" s="116"/>
      <c r="H8" s="116"/>
      <c r="I8" s="116"/>
      <c r="J8" s="116"/>
    </row>
    <row r="9" spans="1:11" x14ac:dyDescent="0.25">
      <c r="A9" s="115" t="s">
        <v>86</v>
      </c>
      <c r="B9" s="118" t="s">
        <v>67</v>
      </c>
      <c r="C9" s="116"/>
      <c r="D9" s="116"/>
      <c r="E9" s="116"/>
      <c r="F9" s="116"/>
      <c r="G9" s="116"/>
      <c r="H9" s="116"/>
      <c r="I9" s="116"/>
      <c r="J9" s="116"/>
    </row>
    <row r="10" spans="1:11" x14ac:dyDescent="0.25">
      <c r="A10" s="119" t="s">
        <v>4</v>
      </c>
      <c r="B10" s="98"/>
    </row>
    <row r="11" spans="1:11" x14ac:dyDescent="0.25">
      <c r="A11" s="115" t="s">
        <v>53</v>
      </c>
      <c r="B11" s="167"/>
      <c r="C11" s="167"/>
      <c r="D11" s="167"/>
      <c r="E11" s="167"/>
      <c r="F11" s="167"/>
      <c r="G11" s="167"/>
      <c r="H11" s="167"/>
      <c r="I11" s="168"/>
    </row>
    <row r="13" spans="1:11" x14ac:dyDescent="0.25">
      <c r="A13" s="171" t="s">
        <v>103</v>
      </c>
      <c r="B13" s="172"/>
      <c r="C13" s="172"/>
      <c r="D13" s="172"/>
      <c r="E13" s="172"/>
      <c r="F13" s="172"/>
      <c r="G13" s="172"/>
      <c r="H13" s="172"/>
      <c r="I13" s="173"/>
    </row>
    <row r="14" spans="1:11" ht="43.35" customHeight="1" x14ac:dyDescent="0.25">
      <c r="A14" s="32" t="s">
        <v>132</v>
      </c>
      <c r="B14" s="37" t="s">
        <v>28</v>
      </c>
      <c r="C14" s="37" t="s">
        <v>139</v>
      </c>
      <c r="D14" s="159" t="s">
        <v>29</v>
      </c>
      <c r="E14" s="159"/>
      <c r="F14" s="159"/>
      <c r="G14" s="159" t="s">
        <v>30</v>
      </c>
      <c r="H14" s="159"/>
      <c r="I14" s="38" t="s">
        <v>31</v>
      </c>
    </row>
    <row r="15" spans="1:11" ht="27" customHeight="1" x14ac:dyDescent="0.25">
      <c r="A15" s="135"/>
      <c r="B15" s="136"/>
      <c r="C15" s="136"/>
      <c r="D15" s="160"/>
      <c r="E15" s="160"/>
      <c r="F15" s="160"/>
      <c r="G15" s="160"/>
      <c r="H15" s="160"/>
      <c r="I15" s="137"/>
    </row>
    <row r="16" spans="1:11" ht="24" customHeight="1" x14ac:dyDescent="0.25">
      <c r="A16" s="132"/>
      <c r="B16" s="133"/>
      <c r="C16" s="133"/>
      <c r="D16" s="161"/>
      <c r="E16" s="161"/>
      <c r="F16" s="161"/>
      <c r="G16" s="161"/>
      <c r="H16" s="161"/>
      <c r="I16" s="134"/>
    </row>
    <row r="17" spans="1:11" ht="21" customHeight="1" x14ac:dyDescent="0.25"/>
    <row r="18" spans="1:11" x14ac:dyDescent="0.25">
      <c r="A18" s="176" t="s">
        <v>35</v>
      </c>
      <c r="B18" s="177"/>
      <c r="C18" s="177"/>
      <c r="D18" s="177"/>
      <c r="E18" s="178"/>
      <c r="F18" s="171" t="s">
        <v>101</v>
      </c>
      <c r="G18" s="172"/>
      <c r="H18" s="172"/>
      <c r="I18" s="172"/>
      <c r="J18" s="172"/>
      <c r="K18" s="173"/>
    </row>
    <row r="19" spans="1:11" ht="28.7" customHeight="1" x14ac:dyDescent="0.25">
      <c r="A19" s="60" t="s">
        <v>132</v>
      </c>
      <c r="B19" s="181" t="s">
        <v>30</v>
      </c>
      <c r="C19" s="182"/>
      <c r="D19" s="61" t="s">
        <v>31</v>
      </c>
      <c r="E19" s="36"/>
      <c r="F19" s="164" t="s">
        <v>132</v>
      </c>
      <c r="G19" s="162"/>
      <c r="H19" s="162" t="s">
        <v>30</v>
      </c>
      <c r="I19" s="162"/>
      <c r="J19" s="162" t="s">
        <v>31</v>
      </c>
      <c r="K19" s="163"/>
    </row>
    <row r="20" spans="1:11" ht="23.25" customHeight="1" x14ac:dyDescent="0.25">
      <c r="A20" s="132"/>
      <c r="B20" s="157"/>
      <c r="C20" s="183"/>
      <c r="D20" s="157"/>
      <c r="E20" s="158"/>
      <c r="F20" s="165"/>
      <c r="G20" s="161"/>
      <c r="H20" s="161"/>
      <c r="I20" s="161"/>
      <c r="J20" s="161"/>
      <c r="K20" s="166"/>
    </row>
    <row r="21" spans="1:11" ht="22.7" customHeight="1" x14ac:dyDescent="0.25"/>
    <row r="22" spans="1:11" x14ac:dyDescent="0.25">
      <c r="A22" s="186" t="s">
        <v>104</v>
      </c>
      <c r="B22" s="187"/>
      <c r="C22" s="120" t="s">
        <v>37</v>
      </c>
      <c r="D22" s="138"/>
      <c r="E22" s="120" t="s">
        <v>32</v>
      </c>
      <c r="F22" s="120"/>
      <c r="G22" s="139"/>
      <c r="H22" s="154" t="s">
        <v>34</v>
      </c>
      <c r="I22" s="155"/>
      <c r="J22" s="156"/>
      <c r="K22" s="144"/>
    </row>
    <row r="23" spans="1:11" x14ac:dyDescent="0.25">
      <c r="A23" s="193" t="s">
        <v>41</v>
      </c>
      <c r="B23" s="155"/>
      <c r="C23" s="155"/>
      <c r="D23" s="194"/>
      <c r="E23" s="195"/>
      <c r="F23" s="195"/>
      <c r="G23" s="195"/>
      <c r="H23" s="195"/>
      <c r="I23" s="195"/>
      <c r="J23" s="195"/>
      <c r="K23" s="196"/>
    </row>
    <row r="24" spans="1:11" x14ac:dyDescent="0.25">
      <c r="A24" s="116"/>
      <c r="B24" s="116"/>
      <c r="C24" s="116"/>
      <c r="D24" s="116"/>
      <c r="E24" s="116"/>
      <c r="F24" s="116"/>
      <c r="G24" s="116"/>
      <c r="H24" s="116"/>
      <c r="I24" s="116"/>
      <c r="J24" s="116"/>
      <c r="K24" s="116"/>
    </row>
    <row r="25" spans="1:11" x14ac:dyDescent="0.25">
      <c r="A25" s="116"/>
      <c r="B25" s="116"/>
      <c r="C25" s="116"/>
      <c r="D25" s="116"/>
      <c r="E25" s="116"/>
      <c r="F25" s="116"/>
      <c r="G25" s="116"/>
      <c r="H25" s="116"/>
      <c r="I25" s="116"/>
      <c r="J25" s="116"/>
      <c r="K25" s="116"/>
    </row>
    <row r="26" spans="1:11" x14ac:dyDescent="0.25">
      <c r="A26" s="115" t="s">
        <v>136</v>
      </c>
      <c r="B26" s="121"/>
      <c r="C26" s="155" t="s">
        <v>137</v>
      </c>
      <c r="D26" s="155"/>
      <c r="E26" s="118"/>
      <c r="F26" s="116"/>
      <c r="G26" s="122"/>
      <c r="H26" s="116"/>
      <c r="I26" s="116"/>
      <c r="J26" s="116"/>
      <c r="K26" s="116"/>
    </row>
    <row r="27" spans="1:11" x14ac:dyDescent="0.25">
      <c r="A27" s="123"/>
      <c r="B27" s="124"/>
      <c r="C27" s="123"/>
      <c r="D27" s="123"/>
      <c r="E27" s="124"/>
      <c r="F27" s="116"/>
      <c r="G27" s="116" t="s">
        <v>2</v>
      </c>
      <c r="H27" s="116"/>
      <c r="I27" s="116"/>
      <c r="J27" s="116"/>
      <c r="K27" s="116"/>
    </row>
    <row r="28" spans="1:11" x14ac:dyDescent="0.25">
      <c r="A28" s="115" t="s">
        <v>39</v>
      </c>
      <c r="B28" s="125"/>
      <c r="C28" s="155" t="s">
        <v>38</v>
      </c>
      <c r="D28" s="155"/>
      <c r="E28" s="126" t="e">
        <f>B28/B10</f>
        <v>#DIV/0!</v>
      </c>
      <c r="F28" s="116"/>
      <c r="G28" s="116"/>
      <c r="H28" s="116"/>
      <c r="I28" s="116"/>
      <c r="J28" s="116"/>
      <c r="K28" s="116"/>
    </row>
    <row r="29" spans="1:11" x14ac:dyDescent="0.25">
      <c r="A29" s="116"/>
      <c r="B29" s="122"/>
      <c r="C29" s="116"/>
      <c r="D29" s="116"/>
      <c r="E29" s="122"/>
      <c r="F29" s="116"/>
      <c r="G29" s="116"/>
      <c r="H29" s="116"/>
      <c r="I29" s="116"/>
      <c r="J29" s="116"/>
      <c r="K29" s="116"/>
    </row>
    <row r="30" spans="1:11" x14ac:dyDescent="0.25">
      <c r="A30" s="115" t="s">
        <v>99</v>
      </c>
      <c r="B30" s="188" t="s">
        <v>67</v>
      </c>
      <c r="C30" s="189"/>
      <c r="D30" s="116"/>
      <c r="E30" s="116"/>
      <c r="F30" s="116"/>
      <c r="G30" s="116"/>
      <c r="H30" s="116"/>
      <c r="I30" s="116"/>
      <c r="J30" s="116"/>
      <c r="K30" s="116"/>
    </row>
    <row r="31" spans="1:11" x14ac:dyDescent="0.25">
      <c r="A31" s="116"/>
      <c r="B31" s="116"/>
      <c r="C31" s="116"/>
      <c r="D31" s="116"/>
      <c r="E31" s="116"/>
      <c r="F31" s="116"/>
      <c r="G31" s="116"/>
      <c r="H31" s="116"/>
      <c r="I31" s="116"/>
      <c r="J31" s="116"/>
      <c r="K31" s="116"/>
    </row>
    <row r="32" spans="1:11" x14ac:dyDescent="0.25">
      <c r="A32" s="140" t="s">
        <v>149</v>
      </c>
      <c r="B32" s="151" t="s">
        <v>40</v>
      </c>
      <c r="C32" s="151"/>
      <c r="D32" s="141" t="s">
        <v>100</v>
      </c>
      <c r="E32" s="141"/>
      <c r="F32" s="141"/>
      <c r="G32" s="152" t="s">
        <v>2</v>
      </c>
      <c r="H32" s="152"/>
      <c r="I32" s="152"/>
      <c r="J32" s="152"/>
      <c r="K32" s="153"/>
    </row>
    <row r="33" spans="1:11" x14ac:dyDescent="0.25">
      <c r="A33" s="142"/>
      <c r="B33" s="148" t="e">
        <f>A33/B$10</f>
        <v>#DIV/0!</v>
      </c>
      <c r="C33" s="148"/>
      <c r="D33" s="149"/>
      <c r="E33" s="149"/>
      <c r="F33" s="149"/>
      <c r="G33" s="149"/>
      <c r="H33" s="149"/>
      <c r="I33" s="149"/>
      <c r="J33" s="149"/>
      <c r="K33" s="150"/>
    </row>
    <row r="34" spans="1:11" x14ac:dyDescent="0.25">
      <c r="A34" s="142"/>
      <c r="B34" s="148" t="e">
        <f>A34/B$10</f>
        <v>#DIV/0!</v>
      </c>
      <c r="C34" s="148"/>
      <c r="D34" s="149"/>
      <c r="E34" s="149"/>
      <c r="F34" s="149"/>
      <c r="G34" s="149"/>
      <c r="H34" s="149"/>
      <c r="I34" s="149"/>
      <c r="J34" s="149"/>
      <c r="K34" s="150"/>
    </row>
    <row r="35" spans="1:11" ht="14.45" customHeight="1" x14ac:dyDescent="0.25">
      <c r="A35" s="142"/>
      <c r="B35" s="148" t="e">
        <f>A35/B$10</f>
        <v>#DIV/0!</v>
      </c>
      <c r="C35" s="148"/>
      <c r="D35" s="149"/>
      <c r="E35" s="149"/>
      <c r="F35" s="149"/>
      <c r="G35" s="149"/>
      <c r="H35" s="149"/>
      <c r="I35" s="149"/>
      <c r="J35" s="149"/>
      <c r="K35" s="150"/>
    </row>
    <row r="36" spans="1:11" x14ac:dyDescent="0.25">
      <c r="A36" s="127" t="s">
        <v>138</v>
      </c>
      <c r="B36" s="116"/>
      <c r="C36" s="116"/>
      <c r="D36" s="116"/>
      <c r="E36" s="116"/>
      <c r="F36" s="116"/>
      <c r="G36" s="116"/>
      <c r="H36" s="116"/>
      <c r="I36" s="116"/>
      <c r="J36" s="116"/>
      <c r="K36" s="116"/>
    </row>
    <row r="37" spans="1:11" x14ac:dyDescent="0.25">
      <c r="A37" s="116"/>
      <c r="B37" s="116"/>
      <c r="C37" s="116"/>
      <c r="D37" s="116"/>
      <c r="E37" s="116"/>
      <c r="F37" s="116"/>
      <c r="G37" s="116"/>
      <c r="H37" s="116"/>
      <c r="I37" s="116"/>
      <c r="J37" s="116"/>
      <c r="K37" s="116"/>
    </row>
    <row r="38" spans="1:11" x14ac:dyDescent="0.25">
      <c r="A38" s="119" t="s">
        <v>42</v>
      </c>
      <c r="B38" s="128"/>
      <c r="C38" s="128"/>
      <c r="D38" s="128"/>
      <c r="E38" s="128"/>
      <c r="F38" s="129"/>
      <c r="G38" s="116"/>
      <c r="H38" s="116"/>
      <c r="I38" s="116"/>
      <c r="J38" s="116"/>
      <c r="K38" s="116"/>
    </row>
    <row r="39" spans="1:11" x14ac:dyDescent="0.25">
      <c r="A39" s="130" t="s">
        <v>43</v>
      </c>
      <c r="B39" s="184"/>
      <c r="C39" s="184"/>
      <c r="D39" s="184"/>
      <c r="E39" s="184"/>
      <c r="F39" s="185"/>
      <c r="G39" s="116"/>
      <c r="H39" s="116"/>
      <c r="I39" s="116"/>
      <c r="J39" s="116"/>
      <c r="K39" s="116"/>
    </row>
    <row r="40" spans="1:11" x14ac:dyDescent="0.25">
      <c r="A40" s="116"/>
      <c r="B40" s="116"/>
      <c r="C40" s="116"/>
      <c r="D40" s="116"/>
      <c r="E40" s="116"/>
      <c r="F40" s="116"/>
      <c r="G40" s="116"/>
      <c r="H40" s="116"/>
      <c r="I40" s="116"/>
      <c r="J40" s="116"/>
      <c r="K40" s="116"/>
    </row>
    <row r="41" spans="1:11" x14ac:dyDescent="0.25">
      <c r="A41" s="119" t="s">
        <v>47</v>
      </c>
      <c r="B41" s="128"/>
      <c r="C41" s="128"/>
      <c r="D41" s="128"/>
      <c r="E41" s="128"/>
      <c r="F41" s="129"/>
      <c r="G41" s="116"/>
      <c r="H41" s="116"/>
      <c r="I41" s="116"/>
      <c r="J41" s="116"/>
      <c r="K41" s="116"/>
    </row>
    <row r="42" spans="1:11" x14ac:dyDescent="0.25">
      <c r="A42" s="190" t="s">
        <v>112</v>
      </c>
      <c r="B42" s="191"/>
      <c r="C42" s="191"/>
      <c r="D42" s="191"/>
      <c r="E42" s="191"/>
      <c r="F42" s="192"/>
      <c r="G42" s="116"/>
      <c r="H42" s="116"/>
      <c r="I42" s="116"/>
      <c r="J42" s="116"/>
      <c r="K42" s="116"/>
    </row>
    <row r="43" spans="1:11" x14ac:dyDescent="0.25">
      <c r="A43" s="179" t="s">
        <v>2</v>
      </c>
      <c r="B43" s="180"/>
      <c r="C43" s="180"/>
      <c r="D43" s="180"/>
      <c r="E43" s="180"/>
      <c r="F43" s="158"/>
      <c r="G43" s="116"/>
      <c r="H43" s="116"/>
      <c r="I43" s="116"/>
      <c r="J43" s="116"/>
      <c r="K43" s="116"/>
    </row>
    <row r="44" spans="1:11" x14ac:dyDescent="0.25">
      <c r="A44" s="116"/>
      <c r="B44" s="116"/>
      <c r="C44" s="116"/>
      <c r="D44" s="116"/>
      <c r="E44" s="116"/>
      <c r="F44" s="116"/>
      <c r="G44" s="116"/>
      <c r="H44" s="116"/>
      <c r="I44" s="116"/>
      <c r="J44" s="116"/>
      <c r="K44" s="116"/>
    </row>
    <row r="45" spans="1:11" x14ac:dyDescent="0.25">
      <c r="A45" s="131" t="s">
        <v>128</v>
      </c>
      <c r="B45" s="131"/>
      <c r="C45" s="131"/>
      <c r="D45" s="131"/>
      <c r="E45" s="131"/>
      <c r="F45" s="131"/>
      <c r="G45" s="116"/>
      <c r="H45" s="116"/>
      <c r="I45" s="116"/>
      <c r="J45" s="116"/>
      <c r="K45" s="116"/>
    </row>
    <row r="46" spans="1:11" ht="199.35" customHeight="1" x14ac:dyDescent="0.25">
      <c r="A46" s="175" t="s">
        <v>155</v>
      </c>
      <c r="B46" s="175"/>
      <c r="C46" s="175"/>
      <c r="D46" s="175"/>
      <c r="E46" s="175"/>
      <c r="F46" s="175"/>
      <c r="G46" s="116"/>
      <c r="H46" s="116"/>
      <c r="I46" s="116"/>
      <c r="J46" s="116"/>
      <c r="K46" s="116"/>
    </row>
    <row r="74" spans="13:16" x14ac:dyDescent="0.25">
      <c r="M74" s="15" t="s">
        <v>67</v>
      </c>
      <c r="P74" s="15" t="s">
        <v>67</v>
      </c>
    </row>
    <row r="75" spans="13:16" x14ac:dyDescent="0.25">
      <c r="M75" s="15" t="s">
        <v>91</v>
      </c>
      <c r="P75" s="15" t="s">
        <v>92</v>
      </c>
    </row>
    <row r="76" spans="13:16" x14ac:dyDescent="0.25">
      <c r="M76" s="15" t="s">
        <v>90</v>
      </c>
      <c r="P76" s="15" t="s">
        <v>93</v>
      </c>
    </row>
    <row r="77" spans="13:16" x14ac:dyDescent="0.25">
      <c r="M77" s="15" t="s">
        <v>89</v>
      </c>
      <c r="P77" s="15" t="s">
        <v>94</v>
      </c>
    </row>
    <row r="78" spans="13:16" x14ac:dyDescent="0.25">
      <c r="P78" s="15" t="s">
        <v>95</v>
      </c>
    </row>
    <row r="79" spans="13:16" x14ac:dyDescent="0.25">
      <c r="P79" s="15" t="s">
        <v>96</v>
      </c>
    </row>
    <row r="80" spans="13:16" x14ac:dyDescent="0.25">
      <c r="P80" s="15" t="s">
        <v>97</v>
      </c>
    </row>
    <row r="81" spans="13:16" x14ac:dyDescent="0.25">
      <c r="P81" s="15" t="s">
        <v>110</v>
      </c>
    </row>
    <row r="82" spans="13:16" x14ac:dyDescent="0.25">
      <c r="M82" s="15" t="s">
        <v>67</v>
      </c>
    </row>
    <row r="83" spans="13:16" x14ac:dyDescent="0.25">
      <c r="M83" s="15" t="s">
        <v>70</v>
      </c>
    </row>
    <row r="84" spans="13:16" x14ac:dyDescent="0.25">
      <c r="M84" s="15" t="s">
        <v>71</v>
      </c>
    </row>
    <row r="85" spans="13:16" x14ac:dyDescent="0.25">
      <c r="M85" s="15" t="s">
        <v>72</v>
      </c>
    </row>
    <row r="87" spans="13:16" x14ac:dyDescent="0.25">
      <c r="M87" s="15" t="s">
        <v>67</v>
      </c>
    </row>
    <row r="88" spans="13:16" x14ac:dyDescent="0.25">
      <c r="M88" s="15" t="s">
        <v>78</v>
      </c>
    </row>
    <row r="89" spans="13:16" x14ac:dyDescent="0.25">
      <c r="M89" s="15" t="s">
        <v>147</v>
      </c>
    </row>
    <row r="90" spans="13:16" x14ac:dyDescent="0.25">
      <c r="M90" s="15" t="s">
        <v>80</v>
      </c>
    </row>
    <row r="91" spans="13:16" x14ac:dyDescent="0.25">
      <c r="M91" s="15" t="s">
        <v>81</v>
      </c>
    </row>
    <row r="92" spans="13:16" x14ac:dyDescent="0.25">
      <c r="M92" s="15" t="s">
        <v>82</v>
      </c>
    </row>
    <row r="93" spans="13:16" x14ac:dyDescent="0.25">
      <c r="M93" s="15" t="s">
        <v>83</v>
      </c>
    </row>
    <row r="94" spans="13:16" x14ac:dyDescent="0.25">
      <c r="M94" s="15" t="s">
        <v>84</v>
      </c>
    </row>
    <row r="95" spans="13:16" x14ac:dyDescent="0.25">
      <c r="M95" s="15" t="s">
        <v>85</v>
      </c>
    </row>
    <row r="96" spans="13:16" x14ac:dyDescent="0.25">
      <c r="M96" s="15" t="s">
        <v>148</v>
      </c>
    </row>
  </sheetData>
  <sheetProtection algorithmName="SHA-512" hashValue="ifjEQgY+dU7bhqwwNt/Rb4IGKY0SlMaAL4JR7aO1kOiu7m6z9Hs3DzizkSBQ4QN/EC7/Pgy6jElix8Bz+PgcQQ==" saltValue="IKYIRHnIPUfoQnVyrqlFCw==" spinCount="100000" sheet="1" insertRows="0"/>
  <mergeCells count="41">
    <mergeCell ref="A46:F46"/>
    <mergeCell ref="D16:F16"/>
    <mergeCell ref="D15:F15"/>
    <mergeCell ref="F18:K18"/>
    <mergeCell ref="A18:E18"/>
    <mergeCell ref="A43:F43"/>
    <mergeCell ref="B19:C19"/>
    <mergeCell ref="B20:C20"/>
    <mergeCell ref="B39:F39"/>
    <mergeCell ref="C26:D26"/>
    <mergeCell ref="C28:D28"/>
    <mergeCell ref="A22:B22"/>
    <mergeCell ref="B30:C30"/>
    <mergeCell ref="A42:F42"/>
    <mergeCell ref="A23:C23"/>
    <mergeCell ref="D23:K23"/>
    <mergeCell ref="B6:K6"/>
    <mergeCell ref="B5:C5"/>
    <mergeCell ref="A13:I13"/>
    <mergeCell ref="D14:F14"/>
    <mergeCell ref="D2:E2"/>
    <mergeCell ref="B11:I11"/>
    <mergeCell ref="H22:J22"/>
    <mergeCell ref="D20:E20"/>
    <mergeCell ref="G14:H14"/>
    <mergeCell ref="G15:H15"/>
    <mergeCell ref="G16:H16"/>
    <mergeCell ref="H20:I20"/>
    <mergeCell ref="H19:I19"/>
    <mergeCell ref="J19:K19"/>
    <mergeCell ref="F19:G19"/>
    <mergeCell ref="F20:G20"/>
    <mergeCell ref="J20:K20"/>
    <mergeCell ref="B35:C35"/>
    <mergeCell ref="D35:K35"/>
    <mergeCell ref="B32:C32"/>
    <mergeCell ref="B33:C33"/>
    <mergeCell ref="D33:K33"/>
    <mergeCell ref="B34:C34"/>
    <mergeCell ref="D34:K34"/>
    <mergeCell ref="G32:K32"/>
  </mergeCells>
  <dataValidations count="4">
    <dataValidation type="list" allowBlank="1" showInputMessage="1" showErrorMessage="1" sqref="B30" xr:uid="{37BD0906-40CB-4D9C-BBD1-E739EAAB0EFD}">
      <formula1>$M$74:$M$77</formula1>
    </dataValidation>
    <dataValidation type="list" allowBlank="1" showInputMessage="1" showErrorMessage="1" sqref="B8" xr:uid="{5B2DEB81-8AE6-48E2-B512-7311A0E97D95}">
      <formula1>$P$74:$P$81</formula1>
    </dataValidation>
    <dataValidation type="list" allowBlank="1" showInputMessage="1" showErrorMessage="1" sqref="C16" xr:uid="{750E7427-B75C-44D7-B10C-21E6D81F3700}">
      <formula1>$M$87:$M$96</formula1>
    </dataValidation>
    <dataValidation type="list" allowBlank="1" showInputMessage="1" showErrorMessage="1" sqref="C15" xr:uid="{9EA42C66-AD39-4956-8693-B92C4C229F6C}">
      <formula1>$M$87:$M$95</formula1>
    </dataValidation>
  </dataValidations>
  <pageMargins left="0.70866141732283472" right="0.70866141732283472" top="0.74803149606299213" bottom="0.74803149606299213" header="0.31496062992125984" footer="0.31496062992125984"/>
  <pageSetup paperSize="9" scale="77" fitToHeight="3"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1A74DCE-0481-4162-A198-6D8388C8569D}">
          <x14:formula1>
            <xm:f>Professorat!$M$384:$T$384</xm:f>
          </x14:formula1>
          <xm:sqref>B5:C5</xm:sqref>
        </x14:dataValidation>
        <x14:dataValidation type="list" allowBlank="1" showInputMessage="1" showErrorMessage="1" xr:uid="{381EC98D-5799-4EA9-8FB9-2C1BF56D8544}">
          <x14:formula1>
            <xm:f>Professorat!$M$383:$P$383</xm:f>
          </x14:formula1>
          <xm:sqref>B15:B16</xm:sqref>
        </x14:dataValidation>
        <x14:dataValidation type="list" allowBlank="1" showInputMessage="1" showErrorMessage="1" xr:uid="{7FB3ABE5-44BF-4D8C-B4EE-47AB0D015D01}">
          <x14:formula1>
            <xm:f>Professorat!$M$380:$P$380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CA51C-CB30-4325-BA0B-8216C6412837}">
  <sheetPr>
    <pageSetUpPr fitToPage="1"/>
  </sheetPr>
  <dimension ref="A1:N42"/>
  <sheetViews>
    <sheetView zoomScale="130" zoomScaleNormal="130" workbookViewId="0">
      <selection sqref="A1:XFD30"/>
    </sheetView>
  </sheetViews>
  <sheetFormatPr defaultColWidth="11.5703125" defaultRowHeight="15" x14ac:dyDescent="0.25"/>
  <cols>
    <col min="1" max="1" width="31.140625" customWidth="1"/>
    <col min="2" max="2" width="13.5703125" customWidth="1"/>
    <col min="3" max="3" width="20.42578125" customWidth="1"/>
    <col min="6" max="6" width="14.42578125" customWidth="1"/>
    <col min="7" max="7" width="13.5703125" customWidth="1"/>
    <col min="9" max="9" width="16.42578125" customWidth="1"/>
    <col min="10" max="10" width="0" hidden="1" customWidth="1"/>
    <col min="11" max="14" width="11.5703125" hidden="1" customWidth="1"/>
    <col min="15" max="15" width="11.5703125" customWidth="1"/>
  </cols>
  <sheetData>
    <row r="1" spans="1:9" ht="22.7" customHeight="1" x14ac:dyDescent="0.25">
      <c r="A1" s="199" t="s">
        <v>102</v>
      </c>
      <c r="B1" s="199"/>
      <c r="C1" s="199"/>
      <c r="D1" s="199"/>
      <c r="E1" s="199"/>
      <c r="F1" s="199"/>
      <c r="G1" s="199"/>
      <c r="H1" s="199"/>
      <c r="I1" s="199"/>
    </row>
    <row r="2" spans="1:9" x14ac:dyDescent="0.25">
      <c r="A2" s="200" t="s">
        <v>129</v>
      </c>
      <c r="B2" s="200"/>
      <c r="C2" s="200"/>
      <c r="D2" s="200"/>
      <c r="E2" s="200"/>
      <c r="F2" s="200"/>
      <c r="G2" s="200"/>
      <c r="H2" s="200"/>
      <c r="I2" s="200"/>
    </row>
    <row r="4" spans="1:9" x14ac:dyDescent="0.25">
      <c r="A4" s="96" t="s">
        <v>130</v>
      </c>
      <c r="B4" s="2"/>
      <c r="C4" s="2"/>
      <c r="D4" s="2"/>
      <c r="E4" s="2"/>
      <c r="F4" s="2"/>
      <c r="G4" s="2"/>
      <c r="H4" s="2"/>
      <c r="I4" s="2"/>
    </row>
    <row r="5" spans="1:9" x14ac:dyDescent="0.25">
      <c r="A5" s="95" t="s">
        <v>36</v>
      </c>
      <c r="B5" s="201"/>
      <c r="C5" s="201"/>
      <c r="D5" s="201"/>
      <c r="E5" s="201"/>
      <c r="F5" s="201"/>
      <c r="G5" s="201"/>
      <c r="H5" s="201"/>
      <c r="I5" s="202"/>
    </row>
    <row r="6" spans="1:9" x14ac:dyDescent="0.25">
      <c r="A6" s="33" t="s">
        <v>33</v>
      </c>
      <c r="B6" s="99"/>
      <c r="C6" s="35" t="s">
        <v>37</v>
      </c>
      <c r="D6" s="99" t="s">
        <v>2</v>
      </c>
      <c r="E6" s="203" t="s">
        <v>32</v>
      </c>
      <c r="F6" s="204"/>
      <c r="G6" s="99"/>
      <c r="H6" s="93"/>
      <c r="I6" s="92"/>
    </row>
    <row r="7" spans="1:9" x14ac:dyDescent="0.25">
      <c r="A7" s="33" t="s">
        <v>140</v>
      </c>
      <c r="B7" s="205" t="s">
        <v>67</v>
      </c>
      <c r="C7" s="206"/>
      <c r="D7" s="94"/>
      <c r="E7" s="203" t="s">
        <v>4</v>
      </c>
      <c r="F7" s="204"/>
      <c r="G7" s="99"/>
      <c r="H7" s="93"/>
      <c r="I7" s="92"/>
    </row>
    <row r="8" spans="1:9" x14ac:dyDescent="0.25">
      <c r="A8" s="34"/>
      <c r="B8" s="88"/>
      <c r="C8" s="89" t="s">
        <v>141</v>
      </c>
      <c r="D8" s="100"/>
      <c r="E8" s="197" t="s">
        <v>137</v>
      </c>
      <c r="F8" s="198"/>
      <c r="G8" s="100"/>
      <c r="H8" s="90"/>
      <c r="I8" s="91"/>
    </row>
    <row r="9" spans="1:9" x14ac:dyDescent="0.25">
      <c r="A9" s="17" t="s">
        <v>48</v>
      </c>
    </row>
    <row r="10" spans="1:9" x14ac:dyDescent="0.25">
      <c r="A10" s="17" t="s">
        <v>2</v>
      </c>
    </row>
    <row r="31" spans="2:14" x14ac:dyDescent="0.25">
      <c r="B31" s="18"/>
      <c r="C31" s="18"/>
      <c r="D31" s="2"/>
      <c r="E31" s="2"/>
      <c r="F31" s="2"/>
      <c r="G31" s="2"/>
      <c r="H31" s="2"/>
      <c r="I31" s="2"/>
    </row>
    <row r="32" spans="2:14" x14ac:dyDescent="0.25">
      <c r="K32" t="s">
        <v>91</v>
      </c>
      <c r="N32" t="s">
        <v>92</v>
      </c>
    </row>
    <row r="33" spans="11:14" x14ac:dyDescent="0.25">
      <c r="K33" t="s">
        <v>90</v>
      </c>
      <c r="N33" t="s">
        <v>93</v>
      </c>
    </row>
    <row r="34" spans="11:14" x14ac:dyDescent="0.25">
      <c r="K34" t="s">
        <v>89</v>
      </c>
      <c r="N34" t="s">
        <v>94</v>
      </c>
    </row>
    <row r="35" spans="11:14" x14ac:dyDescent="0.25">
      <c r="N35" t="s">
        <v>95</v>
      </c>
    </row>
    <row r="36" spans="11:14" x14ac:dyDescent="0.25">
      <c r="N36" t="s">
        <v>96</v>
      </c>
    </row>
    <row r="37" spans="11:14" x14ac:dyDescent="0.25">
      <c r="N37" t="s">
        <v>97</v>
      </c>
    </row>
    <row r="38" spans="11:14" x14ac:dyDescent="0.25">
      <c r="N38" t="s">
        <v>110</v>
      </c>
    </row>
    <row r="39" spans="11:14" x14ac:dyDescent="0.25">
      <c r="K39" t="s">
        <v>67</v>
      </c>
    </row>
    <row r="40" spans="11:14" x14ac:dyDescent="0.25">
      <c r="K40" t="s">
        <v>70</v>
      </c>
    </row>
    <row r="41" spans="11:14" x14ac:dyDescent="0.25">
      <c r="K41" t="s">
        <v>71</v>
      </c>
    </row>
    <row r="42" spans="11:14" x14ac:dyDescent="0.25">
      <c r="K42" t="s">
        <v>72</v>
      </c>
    </row>
  </sheetData>
  <sheetProtection insertRows="0"/>
  <mergeCells count="7">
    <mergeCell ref="E8:F8"/>
    <mergeCell ref="A1:I1"/>
    <mergeCell ref="A2:I2"/>
    <mergeCell ref="B5:I5"/>
    <mergeCell ref="E6:F6"/>
    <mergeCell ref="B7:C7"/>
    <mergeCell ref="E7:F7"/>
  </mergeCells>
  <dataValidations count="1">
    <dataValidation type="list" allowBlank="1" showInputMessage="1" showErrorMessage="1" sqref="B7:C7" xr:uid="{1047EF1B-0A85-4ECE-A100-6E44E3A0F63E}">
      <formula1>$K$39:$K$42</formula1>
    </dataValidation>
  </dataValidations>
  <pageMargins left="0.70866141732283472" right="0.70866141732283472" top="0.74803149606299213" bottom="0.74803149606299213" header="0.31496062992125984" footer="0.31496062992125984"/>
  <pageSetup paperSize="9" scale="90" fitToHeight="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94"/>
  <sheetViews>
    <sheetView zoomScale="130" zoomScaleNormal="130" workbookViewId="0">
      <selection activeCell="G207" sqref="G207"/>
    </sheetView>
  </sheetViews>
  <sheetFormatPr defaultColWidth="9.140625" defaultRowHeight="15" x14ac:dyDescent="0.25"/>
  <cols>
    <col min="1" max="1" width="32.140625" customWidth="1"/>
    <col min="2" max="2" width="17.85546875" customWidth="1"/>
    <col min="3" max="3" width="13.42578125" customWidth="1"/>
    <col min="4" max="4" width="14" customWidth="1"/>
    <col min="5" max="5" width="14.140625" customWidth="1"/>
    <col min="6" max="6" width="10.5703125" customWidth="1"/>
    <col min="7" max="7" width="11.5703125" customWidth="1"/>
    <col min="8" max="8" width="10.140625" customWidth="1"/>
    <col min="9" max="9" width="16.140625" customWidth="1"/>
    <col min="10" max="10" width="14.140625" customWidth="1"/>
    <col min="11" max="11" width="13.140625" customWidth="1"/>
    <col min="12" max="12" width="36.85546875" customWidth="1"/>
    <col min="13" max="13" width="9.140625" customWidth="1"/>
    <col min="14" max="14" width="5.85546875" customWidth="1"/>
    <col min="15" max="15" width="9.42578125" customWidth="1"/>
    <col min="16" max="16" width="7.42578125" customWidth="1"/>
    <col min="17" max="17" width="9.140625" customWidth="1"/>
    <col min="18" max="18" width="7.42578125" customWidth="1"/>
    <col min="19" max="52" width="9.140625" customWidth="1"/>
  </cols>
  <sheetData>
    <row r="1" spans="1:12" x14ac:dyDescent="0.25">
      <c r="A1" s="207" t="s">
        <v>105</v>
      </c>
      <c r="B1" s="207"/>
      <c r="C1" s="207"/>
      <c r="D1" s="207"/>
      <c r="E1" s="207"/>
      <c r="F1" s="207"/>
      <c r="G1" s="207"/>
      <c r="H1" s="207"/>
      <c r="I1" s="207"/>
      <c r="J1" s="207"/>
    </row>
    <row r="2" spans="1:12" ht="4.5" customHeight="1" x14ac:dyDescent="0.25"/>
    <row r="3" spans="1:12" ht="4.5" customHeight="1" x14ac:dyDescent="0.25"/>
    <row r="4" spans="1:12" x14ac:dyDescent="0.25">
      <c r="A4" s="71" t="s">
        <v>106</v>
      </c>
      <c r="B4" s="219">
        <f>'Dades Estudi'!B6</f>
        <v>0</v>
      </c>
      <c r="C4" s="219"/>
      <c r="D4" s="219"/>
      <c r="E4" s="219"/>
      <c r="F4" s="219"/>
      <c r="G4" s="219"/>
      <c r="H4" s="219"/>
      <c r="I4" s="219"/>
      <c r="J4" s="220"/>
    </row>
    <row r="5" spans="1:12" x14ac:dyDescent="0.25">
      <c r="A5" s="71" t="s">
        <v>131</v>
      </c>
      <c r="B5" s="102">
        <f>'Dades Estudi'!B7</f>
        <v>0</v>
      </c>
      <c r="C5" s="2"/>
      <c r="D5" s="2"/>
      <c r="E5" s="2"/>
      <c r="F5" s="2"/>
      <c r="G5" s="2"/>
      <c r="H5" s="2"/>
      <c r="I5" s="2"/>
      <c r="J5" s="2"/>
    </row>
    <row r="6" spans="1:12" x14ac:dyDescent="0.25">
      <c r="A6" s="71" t="s">
        <v>121</v>
      </c>
      <c r="B6" s="102">
        <f>'Dades Estudi'!B10</f>
        <v>0</v>
      </c>
      <c r="C6" s="2"/>
      <c r="D6" s="2"/>
      <c r="E6" s="2"/>
      <c r="F6" s="2"/>
      <c r="G6" s="2"/>
      <c r="H6" s="2"/>
      <c r="I6" s="2"/>
      <c r="J6" s="2"/>
    </row>
    <row r="8" spans="1:12" x14ac:dyDescent="0.25">
      <c r="A8" s="72" t="s">
        <v>17</v>
      </c>
      <c r="B8" s="231"/>
      <c r="C8" s="231"/>
      <c r="D8" s="231"/>
      <c r="E8" s="231"/>
      <c r="F8" s="231"/>
      <c r="G8" s="231"/>
      <c r="H8" s="231"/>
      <c r="I8" s="231"/>
      <c r="J8" s="232"/>
    </row>
    <row r="9" spans="1:12" x14ac:dyDescent="0.25">
      <c r="A9" s="39" t="s">
        <v>4</v>
      </c>
      <c r="B9" s="103"/>
      <c r="C9" s="147" t="s">
        <v>156</v>
      </c>
      <c r="D9" s="103" t="s">
        <v>67</v>
      </c>
      <c r="E9" s="2"/>
      <c r="F9" s="21"/>
      <c r="G9" s="21"/>
      <c r="H9" s="21"/>
      <c r="I9" s="21"/>
      <c r="J9" s="22"/>
    </row>
    <row r="10" spans="1:12" x14ac:dyDescent="0.25">
      <c r="A10" s="40" t="s">
        <v>57</v>
      </c>
      <c r="B10" s="103" t="s">
        <v>67</v>
      </c>
      <c r="C10" s="19"/>
      <c r="D10" s="19"/>
      <c r="E10" s="19"/>
      <c r="F10" s="2"/>
      <c r="G10" s="2"/>
      <c r="H10" s="2"/>
      <c r="I10" s="2"/>
      <c r="J10" s="3"/>
    </row>
    <row r="11" spans="1:12" x14ac:dyDescent="0.25">
      <c r="A11" s="35" t="s">
        <v>55</v>
      </c>
      <c r="B11" s="111"/>
      <c r="C11" s="145" t="s">
        <v>56</v>
      </c>
      <c r="D11" s="146"/>
      <c r="E11" s="112"/>
      <c r="F11" s="86"/>
      <c r="G11" s="2"/>
      <c r="H11" s="2"/>
      <c r="I11" s="2"/>
      <c r="J11" s="3"/>
    </row>
    <row r="12" spans="1:12" x14ac:dyDescent="0.25">
      <c r="A12" s="41" t="s">
        <v>107</v>
      </c>
      <c r="B12" s="213" t="s">
        <v>2</v>
      </c>
      <c r="C12" s="214"/>
      <c r="D12" s="19"/>
      <c r="E12" s="19"/>
      <c r="F12" s="19"/>
      <c r="G12" s="19"/>
      <c r="H12" s="19"/>
      <c r="I12" s="19"/>
      <c r="J12" s="20"/>
    </row>
    <row r="13" spans="1:12" x14ac:dyDescent="0.25">
      <c r="A13" s="33" t="s">
        <v>3</v>
      </c>
      <c r="B13" s="101" t="s">
        <v>67</v>
      </c>
      <c r="C13" s="215" t="s">
        <v>122</v>
      </c>
      <c r="D13" s="216"/>
      <c r="E13" s="216"/>
      <c r="F13" s="216"/>
      <c r="G13" s="216"/>
      <c r="H13" s="216"/>
      <c r="I13" s="246"/>
      <c r="J13" s="247"/>
      <c r="L13" t="s">
        <v>2</v>
      </c>
    </row>
    <row r="14" spans="1:12" s="1" customFormat="1" ht="72.95" customHeight="1" x14ac:dyDescent="0.25">
      <c r="A14" s="97" t="s">
        <v>146</v>
      </c>
      <c r="B14" s="42" t="s">
        <v>116</v>
      </c>
      <c r="C14" s="43" t="s">
        <v>0</v>
      </c>
      <c r="D14" s="42" t="s">
        <v>87</v>
      </c>
      <c r="E14" s="42" t="s">
        <v>143</v>
      </c>
      <c r="F14" s="43" t="s">
        <v>144</v>
      </c>
      <c r="G14" s="43" t="s">
        <v>145</v>
      </c>
      <c r="H14" s="43" t="s">
        <v>127</v>
      </c>
      <c r="I14" s="44" t="s">
        <v>120</v>
      </c>
      <c r="J14" s="45" t="s">
        <v>88</v>
      </c>
    </row>
    <row r="15" spans="1:12" x14ac:dyDescent="0.25">
      <c r="A15" s="104"/>
      <c r="B15" s="105"/>
      <c r="C15" s="105"/>
      <c r="D15" s="105" t="s">
        <v>2</v>
      </c>
      <c r="E15" s="106"/>
      <c r="F15" s="106"/>
      <c r="G15" s="106"/>
      <c r="H15" s="106"/>
      <c r="I15" s="107"/>
      <c r="J15" s="108" t="s">
        <v>2</v>
      </c>
    </row>
    <row r="16" spans="1:12" x14ac:dyDescent="0.25">
      <c r="A16" s="104"/>
      <c r="B16" s="105"/>
      <c r="C16" s="105"/>
      <c r="D16" s="105"/>
      <c r="E16" s="106"/>
      <c r="F16" s="106"/>
      <c r="G16" s="106"/>
      <c r="H16" s="106"/>
      <c r="I16" s="107" t="s">
        <v>2</v>
      </c>
      <c r="J16" s="108"/>
    </row>
    <row r="17" spans="1:12" x14ac:dyDescent="0.25">
      <c r="A17" s="104"/>
      <c r="B17" s="105"/>
      <c r="C17" s="105"/>
      <c r="D17" s="105"/>
      <c r="E17" s="106" t="s">
        <v>2</v>
      </c>
      <c r="F17" s="106"/>
      <c r="G17" s="106" t="s">
        <v>2</v>
      </c>
      <c r="H17" s="106" t="s">
        <v>2</v>
      </c>
      <c r="I17" s="107"/>
      <c r="J17" s="108"/>
    </row>
    <row r="18" spans="1:12" x14ac:dyDescent="0.25">
      <c r="A18" s="104"/>
      <c r="B18" s="105"/>
      <c r="C18" s="105"/>
      <c r="D18" s="105"/>
      <c r="E18" s="106"/>
      <c r="F18" s="106"/>
      <c r="G18" s="106"/>
      <c r="H18" s="106"/>
      <c r="I18" s="107"/>
      <c r="J18" s="108"/>
    </row>
    <row r="19" spans="1:12" x14ac:dyDescent="0.25">
      <c r="A19" s="109" t="s">
        <v>142</v>
      </c>
      <c r="B19" s="105"/>
      <c r="C19" s="105"/>
      <c r="D19" s="105"/>
      <c r="E19" s="106"/>
      <c r="F19" s="106"/>
      <c r="G19" s="106"/>
      <c r="H19" s="106"/>
      <c r="I19" s="107"/>
      <c r="J19" s="110"/>
    </row>
    <row r="20" spans="1:12" x14ac:dyDescent="0.25">
      <c r="A20" s="46" t="s">
        <v>1</v>
      </c>
      <c r="B20" s="83">
        <f>SUM(C21:E21)</f>
        <v>0</v>
      </c>
      <c r="C20" s="84"/>
      <c r="D20" s="84"/>
      <c r="E20" s="83">
        <f>SUM(F21:H21)</f>
        <v>0</v>
      </c>
      <c r="F20" s="47">
        <f>SUM(F15:F19)</f>
        <v>0</v>
      </c>
      <c r="G20" s="47">
        <f>SUM(G15:G19)</f>
        <v>0</v>
      </c>
      <c r="H20" s="47">
        <f>SUM(H15:H19)</f>
        <v>0</v>
      </c>
      <c r="I20" s="47"/>
      <c r="J20" s="48" t="s">
        <v>2</v>
      </c>
    </row>
    <row r="21" spans="1:12" x14ac:dyDescent="0.25">
      <c r="B21" s="85">
        <f>IF(B13="Virtual",B9,0)</f>
        <v>0</v>
      </c>
      <c r="C21" s="76">
        <f>SUMIF(B15:B19,"*",F15:F19)</f>
        <v>0</v>
      </c>
      <c r="D21" s="76">
        <f>SUMIF(B15:B19,"*",G15:G19)</f>
        <v>0</v>
      </c>
      <c r="E21" s="76">
        <f>SUMIF(B15:B19,"*",H15:H19)</f>
        <v>0</v>
      </c>
      <c r="F21" s="76">
        <f>SUMIF(E15:E19,"Doc*",F15:F19)</f>
        <v>0</v>
      </c>
      <c r="G21" s="76">
        <f>SUMIF(E15:E19,"Doc*",G15:G19)</f>
        <v>0</v>
      </c>
      <c r="H21" s="76">
        <f>SUMIF(E15:E19,"Doc*",H15:H19)</f>
        <v>0</v>
      </c>
    </row>
    <row r="22" spans="1:12" x14ac:dyDescent="0.25">
      <c r="A22" s="72" t="s">
        <v>18</v>
      </c>
      <c r="B22" s="231"/>
      <c r="C22" s="231"/>
      <c r="D22" s="231"/>
      <c r="E22" s="231"/>
      <c r="F22" s="231"/>
      <c r="G22" s="231"/>
      <c r="H22" s="231"/>
      <c r="I22" s="231"/>
      <c r="J22" s="232"/>
    </row>
    <row r="23" spans="1:12" x14ac:dyDescent="0.25">
      <c r="A23" s="39" t="s">
        <v>4</v>
      </c>
      <c r="B23" s="103"/>
      <c r="C23" s="147" t="s">
        <v>156</v>
      </c>
      <c r="D23" s="103" t="s">
        <v>67</v>
      </c>
      <c r="E23" s="2"/>
      <c r="F23" s="21"/>
      <c r="G23" s="21"/>
      <c r="H23" s="21"/>
      <c r="I23" s="21"/>
      <c r="J23" s="22"/>
    </row>
    <row r="24" spans="1:12" x14ac:dyDescent="0.25">
      <c r="A24" s="40" t="s">
        <v>57</v>
      </c>
      <c r="B24" s="103" t="s">
        <v>67</v>
      </c>
      <c r="C24" s="19"/>
      <c r="D24" s="19"/>
      <c r="E24" s="19"/>
      <c r="F24" s="2"/>
      <c r="G24" s="2"/>
      <c r="H24" s="2"/>
      <c r="I24" s="2"/>
      <c r="J24" s="3"/>
    </row>
    <row r="25" spans="1:12" x14ac:dyDescent="0.25">
      <c r="A25" s="35" t="s">
        <v>55</v>
      </c>
      <c r="B25" s="99"/>
      <c r="C25" s="145" t="s">
        <v>56</v>
      </c>
      <c r="D25" s="146"/>
      <c r="E25" s="112"/>
      <c r="F25" s="86"/>
      <c r="G25" s="2"/>
      <c r="H25" s="2"/>
      <c r="I25" s="2"/>
      <c r="J25" s="3"/>
    </row>
    <row r="26" spans="1:12" x14ac:dyDescent="0.25">
      <c r="A26" s="41" t="s">
        <v>107</v>
      </c>
      <c r="B26" s="230" t="s">
        <v>2</v>
      </c>
      <c r="C26" s="205"/>
      <c r="D26" s="205"/>
      <c r="E26" s="206"/>
      <c r="F26" s="2"/>
      <c r="G26" s="2"/>
      <c r="H26" s="2"/>
      <c r="I26" s="2"/>
      <c r="J26" s="3"/>
    </row>
    <row r="27" spans="1:12" x14ac:dyDescent="0.25">
      <c r="A27" s="33" t="s">
        <v>86</v>
      </c>
      <c r="B27" s="143" t="s">
        <v>67</v>
      </c>
      <c r="C27" s="217" t="s">
        <v>2</v>
      </c>
      <c r="D27" s="218"/>
      <c r="E27" s="218"/>
      <c r="F27" s="218"/>
      <c r="G27" s="218"/>
      <c r="H27" s="218"/>
      <c r="I27" s="211"/>
      <c r="J27" s="212"/>
      <c r="L27" t="s">
        <v>2</v>
      </c>
    </row>
    <row r="28" spans="1:12" s="1" customFormat="1" ht="72.95" customHeight="1" x14ac:dyDescent="0.25">
      <c r="A28" s="97" t="s">
        <v>146</v>
      </c>
      <c r="B28" s="42" t="s">
        <v>116</v>
      </c>
      <c r="C28" s="43" t="s">
        <v>0</v>
      </c>
      <c r="D28" s="42" t="s">
        <v>87</v>
      </c>
      <c r="E28" s="42" t="s">
        <v>117</v>
      </c>
      <c r="F28" s="43" t="s">
        <v>144</v>
      </c>
      <c r="G28" s="43" t="s">
        <v>145</v>
      </c>
      <c r="H28" s="43" t="s">
        <v>127</v>
      </c>
      <c r="I28" s="44" t="s">
        <v>120</v>
      </c>
      <c r="J28" s="45" t="s">
        <v>88</v>
      </c>
    </row>
    <row r="29" spans="1:12" x14ac:dyDescent="0.25">
      <c r="A29" s="104"/>
      <c r="B29" s="105"/>
      <c r="C29" s="105"/>
      <c r="D29" s="105"/>
      <c r="E29" s="106" t="s">
        <v>2</v>
      </c>
      <c r="F29" s="106" t="s">
        <v>2</v>
      </c>
      <c r="G29" s="106" t="s">
        <v>2</v>
      </c>
      <c r="H29" s="106" t="s">
        <v>2</v>
      </c>
      <c r="I29" s="107"/>
      <c r="J29" s="108"/>
    </row>
    <row r="30" spans="1:12" x14ac:dyDescent="0.25">
      <c r="A30" s="104"/>
      <c r="B30" s="105"/>
      <c r="C30" s="105"/>
      <c r="D30" s="105"/>
      <c r="E30" s="106"/>
      <c r="F30" s="106"/>
      <c r="G30" s="106"/>
      <c r="H30" s="106"/>
      <c r="I30" s="107"/>
      <c r="J30" s="108"/>
    </row>
    <row r="31" spans="1:12" x14ac:dyDescent="0.25">
      <c r="A31" s="104"/>
      <c r="B31" s="105"/>
      <c r="C31" s="105"/>
      <c r="D31" s="105"/>
      <c r="E31" s="106" t="s">
        <v>2</v>
      </c>
      <c r="F31" s="106" t="s">
        <v>2</v>
      </c>
      <c r="G31" s="106" t="s">
        <v>2</v>
      </c>
      <c r="H31" s="106" t="s">
        <v>2</v>
      </c>
      <c r="I31" s="107"/>
      <c r="J31" s="108"/>
    </row>
    <row r="32" spans="1:12" x14ac:dyDescent="0.25">
      <c r="A32" s="104"/>
      <c r="B32" s="105"/>
      <c r="C32" s="105"/>
      <c r="D32" s="105"/>
      <c r="E32" s="106"/>
      <c r="F32" s="106"/>
      <c r="G32" s="106"/>
      <c r="H32" s="106"/>
      <c r="I32" s="107"/>
      <c r="J32" s="108"/>
    </row>
    <row r="33" spans="1:12" x14ac:dyDescent="0.25">
      <c r="A33" s="109" t="s">
        <v>142</v>
      </c>
      <c r="B33" s="105"/>
      <c r="C33" s="105"/>
      <c r="D33" s="105"/>
      <c r="E33" s="106"/>
      <c r="F33" s="106"/>
      <c r="G33" s="106"/>
      <c r="H33" s="106"/>
      <c r="I33" s="107"/>
      <c r="J33" s="110"/>
    </row>
    <row r="34" spans="1:12" x14ac:dyDescent="0.25">
      <c r="A34" s="46" t="s">
        <v>1</v>
      </c>
      <c r="B34" s="83">
        <f>SUM(C35:E35)</f>
        <v>0</v>
      </c>
      <c r="C34" s="84"/>
      <c r="D34" s="84"/>
      <c r="E34" s="83">
        <f>SUM(F35:H35)</f>
        <v>0</v>
      </c>
      <c r="F34" s="47">
        <f>SUM(F29:F33)</f>
        <v>0</v>
      </c>
      <c r="G34" s="47">
        <f>SUM(G29:G33)</f>
        <v>0</v>
      </c>
      <c r="H34" s="47">
        <f>SUM(H29:H33)</f>
        <v>0</v>
      </c>
      <c r="I34" s="47"/>
      <c r="J34" s="48" t="s">
        <v>2</v>
      </c>
    </row>
    <row r="35" spans="1:12" x14ac:dyDescent="0.25">
      <c r="B35" s="85">
        <f>IF(B27="Virtual",B23,0)</f>
        <v>0</v>
      </c>
      <c r="C35" s="76">
        <f>SUMIF(B29:B33,"*",F29:F33)</f>
        <v>0</v>
      </c>
      <c r="D35" s="76">
        <f>SUMIF(B29:B33,"*t*",G29:G33)</f>
        <v>0</v>
      </c>
      <c r="E35" s="76">
        <f>SUMIF(B29:B33,"*t*",H29:H33)</f>
        <v>0</v>
      </c>
      <c r="F35" s="76">
        <f>SUMIF(E29:E33,"Doc*",F29:F33)</f>
        <v>0</v>
      </c>
      <c r="G35" s="76">
        <f>SUMIF(E29:E33,"Doc*",G29:G33)</f>
        <v>0</v>
      </c>
      <c r="H35" s="76">
        <f>SUMIF(E29:E33,"Doc*",H29:H33)</f>
        <v>0</v>
      </c>
    </row>
    <row r="36" spans="1:12" x14ac:dyDescent="0.25">
      <c r="A36" s="72" t="s">
        <v>19</v>
      </c>
      <c r="B36" s="244"/>
      <c r="C36" s="244"/>
      <c r="D36" s="244"/>
      <c r="E36" s="244"/>
      <c r="F36" s="244"/>
      <c r="G36" s="244"/>
      <c r="H36" s="244"/>
      <c r="I36" s="244"/>
      <c r="J36" s="245"/>
    </row>
    <row r="37" spans="1:12" x14ac:dyDescent="0.25">
      <c r="A37" s="39" t="s">
        <v>4</v>
      </c>
      <c r="B37" s="103"/>
      <c r="C37" s="147" t="s">
        <v>156</v>
      </c>
      <c r="D37" s="103" t="s">
        <v>67</v>
      </c>
      <c r="E37" s="2"/>
      <c r="F37" s="21"/>
      <c r="G37" s="21"/>
      <c r="H37" s="21"/>
      <c r="I37" s="21"/>
      <c r="J37" s="22"/>
    </row>
    <row r="38" spans="1:12" x14ac:dyDescent="0.25">
      <c r="A38" s="40" t="s">
        <v>57</v>
      </c>
      <c r="B38" s="103" t="s">
        <v>67</v>
      </c>
      <c r="C38" s="19"/>
      <c r="D38" s="19"/>
      <c r="E38" s="19"/>
      <c r="F38" s="2"/>
      <c r="G38" s="2"/>
      <c r="H38" s="2"/>
      <c r="I38" s="2"/>
      <c r="J38" s="3"/>
    </row>
    <row r="39" spans="1:12" x14ac:dyDescent="0.25">
      <c r="A39" s="35" t="s">
        <v>55</v>
      </c>
      <c r="B39" s="99"/>
      <c r="C39" s="145" t="s">
        <v>56</v>
      </c>
      <c r="D39" s="146"/>
      <c r="E39" s="112"/>
      <c r="F39" s="86"/>
      <c r="G39" s="2"/>
      <c r="H39" s="2"/>
      <c r="I39" s="2"/>
      <c r="J39" s="3"/>
    </row>
    <row r="40" spans="1:12" x14ac:dyDescent="0.25">
      <c r="A40" s="41" t="s">
        <v>107</v>
      </c>
      <c r="B40" s="230" t="s">
        <v>2</v>
      </c>
      <c r="C40" s="205"/>
      <c r="D40" s="205"/>
      <c r="E40" s="206"/>
      <c r="F40" s="2"/>
      <c r="G40" s="2"/>
      <c r="H40" s="2"/>
      <c r="I40" s="2"/>
      <c r="J40" s="3"/>
    </row>
    <row r="41" spans="1:12" x14ac:dyDescent="0.25">
      <c r="A41" s="33" t="s">
        <v>86</v>
      </c>
      <c r="B41" s="143" t="s">
        <v>67</v>
      </c>
      <c r="C41" s="217" t="s">
        <v>2</v>
      </c>
      <c r="D41" s="218"/>
      <c r="E41" s="218"/>
      <c r="F41" s="218"/>
      <c r="G41" s="218"/>
      <c r="H41" s="218"/>
      <c r="I41" s="211"/>
      <c r="J41" s="212"/>
      <c r="L41" t="s">
        <v>2</v>
      </c>
    </row>
    <row r="42" spans="1:12" s="1" customFormat="1" ht="72.95" customHeight="1" x14ac:dyDescent="0.25">
      <c r="A42" s="97" t="s">
        <v>146</v>
      </c>
      <c r="B42" s="42" t="s">
        <v>116</v>
      </c>
      <c r="C42" s="43" t="s">
        <v>0</v>
      </c>
      <c r="D42" s="42" t="s">
        <v>87</v>
      </c>
      <c r="E42" s="42" t="s">
        <v>117</v>
      </c>
      <c r="F42" s="43" t="s">
        <v>144</v>
      </c>
      <c r="G42" s="43" t="s">
        <v>145</v>
      </c>
      <c r="H42" s="43" t="s">
        <v>127</v>
      </c>
      <c r="I42" s="44" t="s">
        <v>120</v>
      </c>
      <c r="J42" s="45" t="s">
        <v>88</v>
      </c>
    </row>
    <row r="43" spans="1:12" x14ac:dyDescent="0.25">
      <c r="A43" s="104"/>
      <c r="B43" s="105"/>
      <c r="C43" s="105"/>
      <c r="D43" s="105"/>
      <c r="E43" s="106" t="s">
        <v>2</v>
      </c>
      <c r="F43" s="106" t="s">
        <v>2</v>
      </c>
      <c r="G43" s="106" t="s">
        <v>2</v>
      </c>
      <c r="H43" s="106" t="s">
        <v>2</v>
      </c>
      <c r="I43" s="107"/>
      <c r="J43" s="108"/>
    </row>
    <row r="44" spans="1:12" x14ac:dyDescent="0.25">
      <c r="A44" s="104"/>
      <c r="B44" s="105"/>
      <c r="C44" s="105"/>
      <c r="D44" s="105"/>
      <c r="E44" s="106"/>
      <c r="F44" s="106"/>
      <c r="G44" s="106"/>
      <c r="H44" s="106"/>
      <c r="I44" s="107"/>
      <c r="J44" s="108"/>
    </row>
    <row r="45" spans="1:12" x14ac:dyDescent="0.25">
      <c r="A45" s="104"/>
      <c r="B45" s="105"/>
      <c r="C45" s="105"/>
      <c r="D45" s="105"/>
      <c r="E45" s="106" t="s">
        <v>2</v>
      </c>
      <c r="F45" s="106"/>
      <c r="G45" s="106"/>
      <c r="H45" s="106"/>
      <c r="I45" s="107"/>
      <c r="J45" s="108"/>
    </row>
    <row r="46" spans="1:12" x14ac:dyDescent="0.25">
      <c r="A46" s="104"/>
      <c r="B46" s="105"/>
      <c r="C46" s="105"/>
      <c r="D46" s="105"/>
      <c r="E46" s="106"/>
      <c r="F46" s="106"/>
      <c r="G46" s="106"/>
      <c r="H46" s="106"/>
      <c r="I46" s="107"/>
      <c r="J46" s="108"/>
    </row>
    <row r="47" spans="1:12" x14ac:dyDescent="0.25">
      <c r="A47" s="109" t="s">
        <v>142</v>
      </c>
      <c r="B47" s="105"/>
      <c r="C47" s="105"/>
      <c r="D47" s="105"/>
      <c r="E47" s="106"/>
      <c r="F47" s="106"/>
      <c r="G47" s="106"/>
      <c r="H47" s="106"/>
      <c r="I47" s="107"/>
      <c r="J47" s="110"/>
    </row>
    <row r="48" spans="1:12" x14ac:dyDescent="0.25">
      <c r="A48" s="46" t="s">
        <v>1</v>
      </c>
      <c r="B48" s="83">
        <f>SUM(C49:E49)</f>
        <v>0</v>
      </c>
      <c r="C48" s="84"/>
      <c r="D48" s="84"/>
      <c r="E48" s="83">
        <f>SUM(F49:H49)</f>
        <v>0</v>
      </c>
      <c r="F48" s="47">
        <f>SUM(F43:F47)</f>
        <v>0</v>
      </c>
      <c r="G48" s="47">
        <f>SUM(G43:G47)</f>
        <v>0</v>
      </c>
      <c r="H48" s="47">
        <f>SUM(H43:H47)</f>
        <v>0</v>
      </c>
      <c r="I48" s="47"/>
      <c r="J48" s="48" t="s">
        <v>2</v>
      </c>
    </row>
    <row r="49" spans="1:12" x14ac:dyDescent="0.25">
      <c r="B49" s="85">
        <f>IF(B41="Virtual",B37,0)</f>
        <v>0</v>
      </c>
      <c r="C49" s="76">
        <f>SUMIF(B43:B47,"*t*",F43:F47)</f>
        <v>0</v>
      </c>
      <c r="D49" s="76">
        <f>SUMIF(B43:B47,"*t*",G43:G47)</f>
        <v>0</v>
      </c>
      <c r="E49" s="76">
        <f>SUMIF(B43:B47,"*t*",H43:H47)</f>
        <v>0</v>
      </c>
      <c r="F49" s="76">
        <f>SUMIF(E43:E47,"Doc*",F43:F47)</f>
        <v>0</v>
      </c>
      <c r="G49" s="76">
        <f>SUMIF(E43:E47,"Doc*",G43:G47)</f>
        <v>0</v>
      </c>
      <c r="H49" s="76">
        <f>SUMIF(E43:E47,"Doc*",H43:H47)</f>
        <v>0</v>
      </c>
    </row>
    <row r="50" spans="1:12" x14ac:dyDescent="0.25">
      <c r="A50" s="72" t="s">
        <v>20</v>
      </c>
      <c r="B50" s="231"/>
      <c r="C50" s="231"/>
      <c r="D50" s="231"/>
      <c r="E50" s="231"/>
      <c r="F50" s="231"/>
      <c r="G50" s="231"/>
      <c r="H50" s="231"/>
      <c r="I50" s="231"/>
      <c r="J50" s="232"/>
    </row>
    <row r="51" spans="1:12" x14ac:dyDescent="0.25">
      <c r="A51" s="39" t="s">
        <v>4</v>
      </c>
      <c r="B51" s="103"/>
      <c r="C51" s="147" t="s">
        <v>156</v>
      </c>
      <c r="D51" s="103" t="s">
        <v>67</v>
      </c>
      <c r="E51" s="2"/>
      <c r="F51" s="21"/>
      <c r="G51" s="21"/>
      <c r="H51" s="21"/>
      <c r="I51" s="21"/>
      <c r="J51" s="22"/>
    </row>
    <row r="52" spans="1:12" x14ac:dyDescent="0.25">
      <c r="A52" s="40" t="s">
        <v>57</v>
      </c>
      <c r="B52" s="103" t="s">
        <v>67</v>
      </c>
      <c r="C52" s="19"/>
      <c r="D52" s="19"/>
      <c r="E52" s="19"/>
      <c r="F52" s="2"/>
      <c r="G52" s="2"/>
      <c r="H52" s="2"/>
      <c r="I52" s="2"/>
      <c r="J52" s="3"/>
    </row>
    <row r="53" spans="1:12" x14ac:dyDescent="0.25">
      <c r="A53" s="35" t="s">
        <v>55</v>
      </c>
      <c r="B53" s="99"/>
      <c r="C53" s="145" t="s">
        <v>56</v>
      </c>
      <c r="D53" s="146"/>
      <c r="E53" s="112"/>
      <c r="F53" s="86"/>
      <c r="G53" s="2"/>
      <c r="H53" s="2"/>
      <c r="I53" s="2"/>
      <c r="J53" s="3"/>
    </row>
    <row r="54" spans="1:12" x14ac:dyDescent="0.25">
      <c r="A54" s="41" t="s">
        <v>107</v>
      </c>
      <c r="B54" s="230" t="s">
        <v>2</v>
      </c>
      <c r="C54" s="205"/>
      <c r="D54" s="205"/>
      <c r="E54" s="206"/>
      <c r="F54" s="2"/>
      <c r="G54" s="2"/>
      <c r="H54" s="2"/>
      <c r="I54" s="2"/>
      <c r="J54" s="3"/>
    </row>
    <row r="55" spans="1:12" x14ac:dyDescent="0.25">
      <c r="A55" s="33" t="s">
        <v>86</v>
      </c>
      <c r="B55" s="143" t="s">
        <v>67</v>
      </c>
      <c r="C55" s="217" t="s">
        <v>2</v>
      </c>
      <c r="D55" s="218"/>
      <c r="E55" s="218"/>
      <c r="F55" s="218"/>
      <c r="G55" s="218"/>
      <c r="H55" s="218"/>
      <c r="I55" s="211"/>
      <c r="J55" s="212"/>
      <c r="L55" t="s">
        <v>2</v>
      </c>
    </row>
    <row r="56" spans="1:12" s="1" customFormat="1" ht="72.95" customHeight="1" x14ac:dyDescent="0.25">
      <c r="A56" s="97" t="s">
        <v>146</v>
      </c>
      <c r="B56" s="42" t="s">
        <v>116</v>
      </c>
      <c r="C56" s="43" t="s">
        <v>0</v>
      </c>
      <c r="D56" s="42" t="s">
        <v>87</v>
      </c>
      <c r="E56" s="42" t="s">
        <v>117</v>
      </c>
      <c r="F56" s="43" t="s">
        <v>144</v>
      </c>
      <c r="G56" s="43" t="s">
        <v>145</v>
      </c>
      <c r="H56" s="43" t="s">
        <v>127</v>
      </c>
      <c r="I56" s="44" t="s">
        <v>120</v>
      </c>
      <c r="J56" s="45" t="s">
        <v>88</v>
      </c>
    </row>
    <row r="57" spans="1:12" x14ac:dyDescent="0.25">
      <c r="A57" s="104"/>
      <c r="B57" s="105"/>
      <c r="C57" s="105"/>
      <c r="D57" s="105"/>
      <c r="E57" s="106" t="s">
        <v>2</v>
      </c>
      <c r="F57" s="106" t="s">
        <v>2</v>
      </c>
      <c r="G57" s="106" t="s">
        <v>2</v>
      </c>
      <c r="H57" s="106" t="s">
        <v>2</v>
      </c>
      <c r="I57" s="107"/>
      <c r="J57" s="108"/>
    </row>
    <row r="58" spans="1:12" x14ac:dyDescent="0.25">
      <c r="A58" s="104"/>
      <c r="B58" s="105"/>
      <c r="C58" s="105"/>
      <c r="D58" s="105"/>
      <c r="E58" s="106"/>
      <c r="F58" s="106"/>
      <c r="G58" s="106"/>
      <c r="H58" s="106"/>
      <c r="I58" s="107"/>
      <c r="J58" s="108"/>
    </row>
    <row r="59" spans="1:12" x14ac:dyDescent="0.25">
      <c r="A59" s="104"/>
      <c r="B59" s="105"/>
      <c r="C59" s="105"/>
      <c r="D59" s="105"/>
      <c r="E59" s="106" t="s">
        <v>2</v>
      </c>
      <c r="F59" s="106" t="s">
        <v>2</v>
      </c>
      <c r="G59" s="106"/>
      <c r="H59" s="106"/>
      <c r="I59" s="107"/>
      <c r="J59" s="108"/>
    </row>
    <row r="60" spans="1:12" x14ac:dyDescent="0.25">
      <c r="A60" s="104"/>
      <c r="B60" s="105"/>
      <c r="C60" s="105"/>
      <c r="D60" s="105"/>
      <c r="E60" s="106"/>
      <c r="F60" s="106"/>
      <c r="G60" s="106"/>
      <c r="H60" s="106"/>
      <c r="I60" s="107"/>
      <c r="J60" s="108"/>
    </row>
    <row r="61" spans="1:12" x14ac:dyDescent="0.25">
      <c r="A61" s="109" t="s">
        <v>142</v>
      </c>
      <c r="B61" s="105"/>
      <c r="C61" s="105"/>
      <c r="D61" s="105"/>
      <c r="E61" s="106"/>
      <c r="F61" s="106"/>
      <c r="G61" s="106"/>
      <c r="H61" s="106"/>
      <c r="I61" s="107"/>
      <c r="J61" s="110"/>
    </row>
    <row r="62" spans="1:12" x14ac:dyDescent="0.25">
      <c r="A62" s="46" t="s">
        <v>1</v>
      </c>
      <c r="B62" s="83">
        <f>SUM(C63:E63)</f>
        <v>0</v>
      </c>
      <c r="C62" s="84"/>
      <c r="D62" s="84"/>
      <c r="E62" s="83">
        <f>SUM(F63:H63)</f>
        <v>0</v>
      </c>
      <c r="F62" s="47">
        <f>SUM(F57:F61)</f>
        <v>0</v>
      </c>
      <c r="G62" s="47">
        <f>SUM(G57:G61)</f>
        <v>0</v>
      </c>
      <c r="H62" s="47">
        <f>SUM(H57:H61)</f>
        <v>0</v>
      </c>
      <c r="I62" s="47"/>
      <c r="J62" s="48" t="s">
        <v>2</v>
      </c>
    </row>
    <row r="63" spans="1:12" x14ac:dyDescent="0.25">
      <c r="B63" s="85">
        <f>IF(B55="Virtual",B51,0)</f>
        <v>0</v>
      </c>
      <c r="C63" s="76">
        <f>SUMIF(B57:B61,"*t*",F57:F61)</f>
        <v>0</v>
      </c>
      <c r="D63" s="76">
        <f>SUMIF(B57:B61,"*t*",G57:G61)</f>
        <v>0</v>
      </c>
      <c r="E63" s="76">
        <f>SUMIF(B57:B61,"*t*",H57:H61)</f>
        <v>0</v>
      </c>
      <c r="F63" s="76">
        <f>SUMIF(E57:E61,"Doc*",F57:F61)</f>
        <v>0</v>
      </c>
      <c r="G63" s="76">
        <f>SUMIF(E57:E61,"Doc*",G57:G61)</f>
        <v>0</v>
      </c>
      <c r="H63" s="76">
        <f>SUMIF(E57:E61,"Doc*",H57:H61)</f>
        <v>0</v>
      </c>
    </row>
    <row r="64" spans="1:12" x14ac:dyDescent="0.25">
      <c r="A64" s="72" t="s">
        <v>21</v>
      </c>
      <c r="B64" s="231"/>
      <c r="C64" s="231"/>
      <c r="D64" s="231"/>
      <c r="E64" s="231"/>
      <c r="F64" s="231"/>
      <c r="G64" s="231"/>
      <c r="H64" s="231"/>
      <c r="I64" s="231"/>
      <c r="J64" s="232"/>
    </row>
    <row r="65" spans="1:12" x14ac:dyDescent="0.25">
      <c r="A65" s="39" t="s">
        <v>4</v>
      </c>
      <c r="B65" s="103"/>
      <c r="C65" s="147" t="s">
        <v>156</v>
      </c>
      <c r="D65" s="103" t="s">
        <v>67</v>
      </c>
      <c r="E65" s="2"/>
      <c r="F65" s="21"/>
      <c r="G65" s="21"/>
      <c r="H65" s="21"/>
      <c r="I65" s="21"/>
      <c r="J65" s="22"/>
    </row>
    <row r="66" spans="1:12" x14ac:dyDescent="0.25">
      <c r="A66" s="40" t="s">
        <v>57</v>
      </c>
      <c r="B66" s="103" t="s">
        <v>67</v>
      </c>
      <c r="C66" s="19"/>
      <c r="D66" s="19"/>
      <c r="E66" s="19"/>
      <c r="F66" s="2"/>
      <c r="G66" s="2"/>
      <c r="H66" s="2"/>
      <c r="I66" s="2"/>
      <c r="J66" s="3"/>
    </row>
    <row r="67" spans="1:12" x14ac:dyDescent="0.25">
      <c r="A67" s="35" t="s">
        <v>55</v>
      </c>
      <c r="B67" s="99"/>
      <c r="C67" s="145" t="s">
        <v>56</v>
      </c>
      <c r="D67" s="146"/>
      <c r="E67" s="112"/>
      <c r="F67" s="86"/>
      <c r="G67" s="2"/>
      <c r="H67" s="2"/>
      <c r="I67" s="2"/>
      <c r="J67" s="3"/>
    </row>
    <row r="68" spans="1:12" x14ac:dyDescent="0.25">
      <c r="A68" s="41" t="s">
        <v>107</v>
      </c>
      <c r="B68" s="230" t="s">
        <v>2</v>
      </c>
      <c r="C68" s="205"/>
      <c r="D68" s="205"/>
      <c r="E68" s="206"/>
      <c r="F68" s="2"/>
      <c r="G68" s="2"/>
      <c r="H68" s="2"/>
      <c r="I68" s="2"/>
      <c r="J68" s="3"/>
    </row>
    <row r="69" spans="1:12" x14ac:dyDescent="0.25">
      <c r="A69" s="33" t="s">
        <v>86</v>
      </c>
      <c r="B69" s="143" t="s">
        <v>67</v>
      </c>
      <c r="C69" s="217" t="s">
        <v>2</v>
      </c>
      <c r="D69" s="218"/>
      <c r="E69" s="218"/>
      <c r="F69" s="218"/>
      <c r="G69" s="218"/>
      <c r="H69" s="218"/>
      <c r="I69" s="211"/>
      <c r="J69" s="212"/>
      <c r="L69" t="s">
        <v>2</v>
      </c>
    </row>
    <row r="70" spans="1:12" s="1" customFormat="1" ht="72.95" customHeight="1" x14ac:dyDescent="0.25">
      <c r="A70" s="97" t="s">
        <v>146</v>
      </c>
      <c r="B70" s="42" t="s">
        <v>116</v>
      </c>
      <c r="C70" s="43" t="s">
        <v>0</v>
      </c>
      <c r="D70" s="42" t="s">
        <v>87</v>
      </c>
      <c r="E70" s="42" t="s">
        <v>117</v>
      </c>
      <c r="F70" s="43" t="s">
        <v>144</v>
      </c>
      <c r="G70" s="43" t="s">
        <v>145</v>
      </c>
      <c r="H70" s="43" t="s">
        <v>127</v>
      </c>
      <c r="I70" s="44" t="s">
        <v>120</v>
      </c>
      <c r="J70" s="45" t="s">
        <v>88</v>
      </c>
    </row>
    <row r="71" spans="1:12" x14ac:dyDescent="0.25">
      <c r="A71" s="104"/>
      <c r="B71" s="105"/>
      <c r="C71" s="105"/>
      <c r="D71" s="105"/>
      <c r="E71" s="106" t="s">
        <v>2</v>
      </c>
      <c r="F71" s="106" t="s">
        <v>2</v>
      </c>
      <c r="G71" s="106" t="s">
        <v>2</v>
      </c>
      <c r="H71" s="106" t="s">
        <v>2</v>
      </c>
      <c r="I71" s="107"/>
      <c r="J71" s="108"/>
    </row>
    <row r="72" spans="1:12" x14ac:dyDescent="0.25">
      <c r="A72" s="104"/>
      <c r="B72" s="105"/>
      <c r="C72" s="105"/>
      <c r="D72" s="105"/>
      <c r="E72" s="106"/>
      <c r="F72" s="106"/>
      <c r="G72" s="106"/>
      <c r="H72" s="106"/>
      <c r="I72" s="107"/>
      <c r="J72" s="108"/>
    </row>
    <row r="73" spans="1:12" x14ac:dyDescent="0.25">
      <c r="A73" s="104"/>
      <c r="B73" s="105"/>
      <c r="C73" s="105"/>
      <c r="D73" s="105"/>
      <c r="E73" s="106" t="s">
        <v>2</v>
      </c>
      <c r="F73" s="106" t="s">
        <v>2</v>
      </c>
      <c r="G73" s="106" t="s">
        <v>2</v>
      </c>
      <c r="H73" s="106" t="s">
        <v>2</v>
      </c>
      <c r="I73" s="107"/>
      <c r="J73" s="108"/>
    </row>
    <row r="74" spans="1:12" x14ac:dyDescent="0.25">
      <c r="A74" s="104"/>
      <c r="B74" s="105"/>
      <c r="C74" s="105"/>
      <c r="D74" s="105"/>
      <c r="E74" s="106"/>
      <c r="F74" s="106"/>
      <c r="G74" s="106"/>
      <c r="H74" s="106"/>
      <c r="I74" s="107"/>
      <c r="J74" s="108"/>
    </row>
    <row r="75" spans="1:12" x14ac:dyDescent="0.25">
      <c r="A75" s="109" t="s">
        <v>142</v>
      </c>
      <c r="B75" s="105"/>
      <c r="C75" s="105"/>
      <c r="D75" s="105"/>
      <c r="E75" s="106"/>
      <c r="F75" s="106"/>
      <c r="G75" s="106"/>
      <c r="H75" s="106"/>
      <c r="I75" s="107"/>
      <c r="J75" s="110"/>
    </row>
    <row r="76" spans="1:12" x14ac:dyDescent="0.25">
      <c r="A76" s="46" t="s">
        <v>1</v>
      </c>
      <c r="B76" s="83">
        <f>SUM(C77:E77)</f>
        <v>0</v>
      </c>
      <c r="C76" s="84"/>
      <c r="D76" s="84"/>
      <c r="E76" s="83">
        <f>SUM(F77:H77)</f>
        <v>0</v>
      </c>
      <c r="F76" s="47">
        <f>SUM(F71:F75)</f>
        <v>0</v>
      </c>
      <c r="G76" s="47">
        <f>SUM(G71:G75)</f>
        <v>0</v>
      </c>
      <c r="H76" s="47">
        <f>SUM(H71:H75)</f>
        <v>0</v>
      </c>
      <c r="I76" s="47"/>
      <c r="J76" s="48" t="s">
        <v>2</v>
      </c>
    </row>
    <row r="77" spans="1:12" x14ac:dyDescent="0.25">
      <c r="B77" s="85">
        <f>IF(B69="Virtual",B65,0)</f>
        <v>0</v>
      </c>
      <c r="C77" s="76">
        <f>SUMIF(B71:B75,"*t*",F71:F75)</f>
        <v>0</v>
      </c>
      <c r="D77" s="76">
        <f>SUMIF(B71:B75,"*t*",G71:G75)</f>
        <v>0</v>
      </c>
      <c r="E77" s="76">
        <f>SUMIF(B71:B75,"*t*",H71:H75)</f>
        <v>0</v>
      </c>
      <c r="F77" s="76">
        <f>SUMIF(E71:E75,"Doc*",F71:F75)</f>
        <v>0</v>
      </c>
      <c r="G77" s="76">
        <f>SUMIF(E71:E75,"Doc*",G71:G75)</f>
        <v>0</v>
      </c>
      <c r="H77" s="76">
        <f>SUMIF(E71:E75,"Doc*",H71:H75)</f>
        <v>0</v>
      </c>
    </row>
    <row r="78" spans="1:12" x14ac:dyDescent="0.25">
      <c r="A78" s="72" t="s">
        <v>22</v>
      </c>
      <c r="B78" s="231"/>
      <c r="C78" s="231"/>
      <c r="D78" s="231"/>
      <c r="E78" s="231"/>
      <c r="F78" s="231"/>
      <c r="G78" s="231"/>
      <c r="H78" s="231"/>
      <c r="I78" s="231"/>
      <c r="J78" s="232"/>
    </row>
    <row r="79" spans="1:12" x14ac:dyDescent="0.25">
      <c r="A79" s="39" t="s">
        <v>4</v>
      </c>
      <c r="B79" s="103"/>
      <c r="C79" s="147" t="s">
        <v>156</v>
      </c>
      <c r="D79" s="103" t="s">
        <v>67</v>
      </c>
      <c r="E79" s="2"/>
      <c r="F79" s="21"/>
      <c r="G79" s="21"/>
      <c r="H79" s="21"/>
      <c r="I79" s="21"/>
      <c r="J79" s="22"/>
    </row>
    <row r="80" spans="1:12" x14ac:dyDescent="0.25">
      <c r="A80" s="40" t="s">
        <v>57</v>
      </c>
      <c r="B80" s="103" t="s">
        <v>67</v>
      </c>
      <c r="C80" s="19"/>
      <c r="D80" s="19"/>
      <c r="E80" s="19"/>
      <c r="F80" s="2"/>
      <c r="G80" s="2"/>
      <c r="H80" s="2"/>
      <c r="I80" s="2"/>
      <c r="J80" s="3"/>
    </row>
    <row r="81" spans="1:12" x14ac:dyDescent="0.25">
      <c r="A81" s="35" t="s">
        <v>55</v>
      </c>
      <c r="B81" s="99"/>
      <c r="C81" s="145" t="s">
        <v>56</v>
      </c>
      <c r="D81" s="146"/>
      <c r="E81" s="112"/>
      <c r="F81" s="86"/>
      <c r="G81" s="2"/>
      <c r="H81" s="2"/>
      <c r="I81" s="2"/>
      <c r="J81" s="3"/>
    </row>
    <row r="82" spans="1:12" x14ac:dyDescent="0.25">
      <c r="A82" s="41" t="s">
        <v>107</v>
      </c>
      <c r="B82" s="230" t="s">
        <v>2</v>
      </c>
      <c r="C82" s="205"/>
      <c r="D82" s="205"/>
      <c r="E82" s="206"/>
      <c r="F82" s="2"/>
      <c r="G82" s="2"/>
      <c r="H82" s="2"/>
      <c r="I82" s="2"/>
      <c r="J82" s="3"/>
    </row>
    <row r="83" spans="1:12" x14ac:dyDescent="0.25">
      <c r="A83" s="33" t="s">
        <v>86</v>
      </c>
      <c r="B83" s="143" t="s">
        <v>67</v>
      </c>
      <c r="C83" s="217" t="s">
        <v>2</v>
      </c>
      <c r="D83" s="218"/>
      <c r="E83" s="218"/>
      <c r="F83" s="218"/>
      <c r="G83" s="218"/>
      <c r="H83" s="218"/>
      <c r="I83" s="211"/>
      <c r="J83" s="212"/>
      <c r="L83" t="s">
        <v>2</v>
      </c>
    </row>
    <row r="84" spans="1:12" s="1" customFormat="1" ht="72.95" customHeight="1" x14ac:dyDescent="0.25">
      <c r="A84" s="97" t="s">
        <v>146</v>
      </c>
      <c r="B84" s="42" t="s">
        <v>116</v>
      </c>
      <c r="C84" s="43" t="s">
        <v>0</v>
      </c>
      <c r="D84" s="42" t="s">
        <v>87</v>
      </c>
      <c r="E84" s="42" t="s">
        <v>117</v>
      </c>
      <c r="F84" s="43" t="s">
        <v>144</v>
      </c>
      <c r="G84" s="43" t="s">
        <v>145</v>
      </c>
      <c r="H84" s="43" t="s">
        <v>127</v>
      </c>
      <c r="I84" s="44" t="s">
        <v>120</v>
      </c>
      <c r="J84" s="45" t="s">
        <v>88</v>
      </c>
    </row>
    <row r="85" spans="1:12" x14ac:dyDescent="0.25">
      <c r="A85" s="104"/>
      <c r="B85" s="105"/>
      <c r="C85" s="105"/>
      <c r="D85" s="105"/>
      <c r="E85" s="106" t="s">
        <v>2</v>
      </c>
      <c r="F85" s="106" t="s">
        <v>2</v>
      </c>
      <c r="G85" s="106" t="s">
        <v>2</v>
      </c>
      <c r="H85" s="106" t="s">
        <v>2</v>
      </c>
      <c r="I85" s="107"/>
      <c r="J85" s="108"/>
    </row>
    <row r="86" spans="1:12" x14ac:dyDescent="0.25">
      <c r="A86" s="104"/>
      <c r="B86" s="105"/>
      <c r="C86" s="105"/>
      <c r="D86" s="105"/>
      <c r="E86" s="106"/>
      <c r="F86" s="106"/>
      <c r="G86" s="106"/>
      <c r="H86" s="106"/>
      <c r="I86" s="107"/>
      <c r="J86" s="108"/>
    </row>
    <row r="87" spans="1:12" x14ac:dyDescent="0.25">
      <c r="A87" s="104"/>
      <c r="B87" s="105"/>
      <c r="C87" s="105"/>
      <c r="D87" s="105"/>
      <c r="E87" s="106" t="s">
        <v>2</v>
      </c>
      <c r="F87" s="106" t="s">
        <v>2</v>
      </c>
      <c r="G87" s="106" t="s">
        <v>2</v>
      </c>
      <c r="H87" s="106" t="s">
        <v>2</v>
      </c>
      <c r="I87" s="107"/>
      <c r="J87" s="108"/>
    </row>
    <row r="88" spans="1:12" x14ac:dyDescent="0.25">
      <c r="A88" s="104"/>
      <c r="B88" s="105"/>
      <c r="C88" s="105"/>
      <c r="D88" s="105"/>
      <c r="E88" s="106"/>
      <c r="F88" s="106"/>
      <c r="G88" s="106"/>
      <c r="H88" s="106"/>
      <c r="I88" s="107"/>
      <c r="J88" s="108"/>
    </row>
    <row r="89" spans="1:12" x14ac:dyDescent="0.25">
      <c r="A89" s="109" t="s">
        <v>142</v>
      </c>
      <c r="B89" s="105"/>
      <c r="C89" s="105"/>
      <c r="D89" s="105"/>
      <c r="E89" s="106"/>
      <c r="F89" s="106"/>
      <c r="G89" s="106"/>
      <c r="H89" s="106"/>
      <c r="I89" s="107"/>
      <c r="J89" s="110"/>
    </row>
    <row r="90" spans="1:12" x14ac:dyDescent="0.25">
      <c r="A90" s="46" t="s">
        <v>1</v>
      </c>
      <c r="B90" s="83">
        <f>SUM(C91:E91)</f>
        <v>0</v>
      </c>
      <c r="C90" s="84"/>
      <c r="D90" s="84"/>
      <c r="E90" s="83">
        <f>SUM(F91:H91)</f>
        <v>0</v>
      </c>
      <c r="F90" s="47">
        <f>SUM(F85:F89)</f>
        <v>0</v>
      </c>
      <c r="G90" s="47">
        <f>SUM(G85:G89)</f>
        <v>0</v>
      </c>
      <c r="H90" s="47">
        <f>SUM(H85:H89)</f>
        <v>0</v>
      </c>
      <c r="I90" s="47"/>
      <c r="J90" s="48" t="s">
        <v>2</v>
      </c>
    </row>
    <row r="91" spans="1:12" s="80" customFormat="1" x14ac:dyDescent="0.25">
      <c r="B91" s="85">
        <f>IF(B83="Virtual",B79,0)</f>
        <v>0</v>
      </c>
      <c r="C91" s="76">
        <f>SUMIF(B85:B89,"*t*",F85:F89)</f>
        <v>0</v>
      </c>
      <c r="D91" s="76">
        <f>SUMIF(B85:B89,"*t*",G85:G89)</f>
        <v>0</v>
      </c>
      <c r="E91" s="76">
        <f>SUMIF(B85:B89,"*t*",H85:H89)</f>
        <v>0</v>
      </c>
      <c r="F91" s="76">
        <f>SUMIF(E85:E89,"Doc*",F85:F89)</f>
        <v>0</v>
      </c>
      <c r="G91" s="76">
        <f>SUMIF(E85:E89,"Doc*",G85:G89)</f>
        <v>0</v>
      </c>
      <c r="H91" s="76">
        <f>SUMIF(E85:E89,"Doc*",H85:H89)</f>
        <v>0</v>
      </c>
    </row>
    <row r="92" spans="1:12" x14ac:dyDescent="0.25">
      <c r="A92" s="72" t="s">
        <v>23</v>
      </c>
      <c r="B92" s="231"/>
      <c r="C92" s="231"/>
      <c r="D92" s="231"/>
      <c r="E92" s="231"/>
      <c r="F92" s="231"/>
      <c r="G92" s="231"/>
      <c r="H92" s="231"/>
      <c r="I92" s="231"/>
      <c r="J92" s="232"/>
    </row>
    <row r="93" spans="1:12" x14ac:dyDescent="0.25">
      <c r="A93" s="39" t="s">
        <v>4</v>
      </c>
      <c r="B93" s="103"/>
      <c r="C93" s="147" t="s">
        <v>156</v>
      </c>
      <c r="D93" s="103" t="s">
        <v>67</v>
      </c>
      <c r="E93" s="2"/>
      <c r="F93" s="21"/>
      <c r="G93" s="21"/>
      <c r="H93" s="21"/>
      <c r="I93" s="21"/>
      <c r="J93" s="22"/>
    </row>
    <row r="94" spans="1:12" x14ac:dyDescent="0.25">
      <c r="A94" s="40" t="s">
        <v>57</v>
      </c>
      <c r="B94" s="103" t="s">
        <v>67</v>
      </c>
      <c r="C94" s="19"/>
      <c r="D94" s="19"/>
      <c r="E94" s="19"/>
      <c r="F94" s="2"/>
      <c r="G94" s="2"/>
      <c r="H94" s="2"/>
      <c r="I94" s="2"/>
      <c r="J94" s="3"/>
    </row>
    <row r="95" spans="1:12" x14ac:dyDescent="0.25">
      <c r="A95" s="35" t="s">
        <v>55</v>
      </c>
      <c r="B95" s="99"/>
      <c r="C95" s="145" t="s">
        <v>56</v>
      </c>
      <c r="D95" s="146"/>
      <c r="E95" s="112"/>
      <c r="F95" s="86"/>
      <c r="G95" s="2"/>
      <c r="H95" s="2"/>
      <c r="I95" s="2"/>
      <c r="J95" s="3"/>
    </row>
    <row r="96" spans="1:12" x14ac:dyDescent="0.25">
      <c r="A96" s="41" t="s">
        <v>107</v>
      </c>
      <c r="B96" s="230" t="s">
        <v>2</v>
      </c>
      <c r="C96" s="205"/>
      <c r="D96" s="205"/>
      <c r="E96" s="206"/>
      <c r="F96" s="2"/>
      <c r="G96" s="2"/>
      <c r="H96" s="2"/>
      <c r="I96" s="2"/>
      <c r="J96" s="3"/>
    </row>
    <row r="97" spans="1:12" x14ac:dyDescent="0.25">
      <c r="A97" s="33" t="s">
        <v>86</v>
      </c>
      <c r="B97" s="143" t="s">
        <v>67</v>
      </c>
      <c r="C97" s="217" t="s">
        <v>2</v>
      </c>
      <c r="D97" s="218"/>
      <c r="E97" s="218"/>
      <c r="F97" s="218"/>
      <c r="G97" s="218"/>
      <c r="H97" s="218"/>
      <c r="I97" s="211"/>
      <c r="J97" s="212"/>
      <c r="L97" t="s">
        <v>2</v>
      </c>
    </row>
    <row r="98" spans="1:12" s="1" customFormat="1" ht="72.95" customHeight="1" x14ac:dyDescent="0.25">
      <c r="A98" s="97" t="s">
        <v>146</v>
      </c>
      <c r="B98" s="42" t="s">
        <v>116</v>
      </c>
      <c r="C98" s="43" t="s">
        <v>0</v>
      </c>
      <c r="D98" s="42" t="s">
        <v>87</v>
      </c>
      <c r="E98" s="42" t="s">
        <v>117</v>
      </c>
      <c r="F98" s="43" t="s">
        <v>144</v>
      </c>
      <c r="G98" s="43" t="s">
        <v>145</v>
      </c>
      <c r="H98" s="43" t="s">
        <v>127</v>
      </c>
      <c r="I98" s="44" t="s">
        <v>120</v>
      </c>
      <c r="J98" s="45" t="s">
        <v>88</v>
      </c>
    </row>
    <row r="99" spans="1:12" x14ac:dyDescent="0.25">
      <c r="A99" s="104"/>
      <c r="B99" s="105"/>
      <c r="C99" s="105"/>
      <c r="D99" s="105"/>
      <c r="E99" s="106" t="s">
        <v>2</v>
      </c>
      <c r="F99" s="106" t="s">
        <v>2</v>
      </c>
      <c r="G99" s="106" t="s">
        <v>2</v>
      </c>
      <c r="H99" s="106" t="s">
        <v>2</v>
      </c>
      <c r="I99" s="107"/>
      <c r="J99" s="108"/>
    </row>
    <row r="100" spans="1:12" x14ac:dyDescent="0.25">
      <c r="A100" s="104"/>
      <c r="B100" s="105"/>
      <c r="C100" s="105"/>
      <c r="D100" s="105"/>
      <c r="E100" s="106"/>
      <c r="F100" s="106"/>
      <c r="G100" s="106"/>
      <c r="H100" s="106"/>
      <c r="I100" s="107"/>
      <c r="J100" s="108"/>
    </row>
    <row r="101" spans="1:12" x14ac:dyDescent="0.25">
      <c r="A101" s="104"/>
      <c r="B101" s="105"/>
      <c r="C101" s="105"/>
      <c r="D101" s="105"/>
      <c r="E101" s="106" t="s">
        <v>2</v>
      </c>
      <c r="F101" s="106" t="s">
        <v>2</v>
      </c>
      <c r="G101" s="106" t="s">
        <v>2</v>
      </c>
      <c r="H101" s="106" t="s">
        <v>2</v>
      </c>
      <c r="I101" s="107"/>
      <c r="J101" s="108"/>
    </row>
    <row r="102" spans="1:12" x14ac:dyDescent="0.25">
      <c r="A102" s="104"/>
      <c r="B102" s="105"/>
      <c r="C102" s="105"/>
      <c r="D102" s="105"/>
      <c r="E102" s="106"/>
      <c r="F102" s="106"/>
      <c r="G102" s="106"/>
      <c r="H102" s="106"/>
      <c r="I102" s="107"/>
      <c r="J102" s="108"/>
    </row>
    <row r="103" spans="1:12" x14ac:dyDescent="0.25">
      <c r="A103" s="109" t="s">
        <v>142</v>
      </c>
      <c r="B103" s="105"/>
      <c r="C103" s="105"/>
      <c r="D103" s="105"/>
      <c r="E103" s="106"/>
      <c r="F103" s="106"/>
      <c r="G103" s="106"/>
      <c r="H103" s="106"/>
      <c r="I103" s="107"/>
      <c r="J103" s="110"/>
    </row>
    <row r="104" spans="1:12" x14ac:dyDescent="0.25">
      <c r="A104" s="46" t="s">
        <v>1</v>
      </c>
      <c r="B104" s="83">
        <f>SUM(C105:E105)</f>
        <v>0</v>
      </c>
      <c r="C104" s="84"/>
      <c r="D104" s="84"/>
      <c r="E104" s="83">
        <f>SUM(F105:H105)</f>
        <v>0</v>
      </c>
      <c r="F104" s="47">
        <f>SUM(F99:F103)</f>
        <v>0</v>
      </c>
      <c r="G104" s="47">
        <f>SUM(G99:G103)</f>
        <v>0</v>
      </c>
      <c r="H104" s="47">
        <f>SUM(H99:H103)</f>
        <v>0</v>
      </c>
      <c r="I104" s="47"/>
      <c r="J104" s="48" t="s">
        <v>2</v>
      </c>
    </row>
    <row r="105" spans="1:12" x14ac:dyDescent="0.25">
      <c r="B105" s="85">
        <f>IF(B97="Virtual",B93,0)</f>
        <v>0</v>
      </c>
      <c r="C105" s="76">
        <f>SUMIF(B99:B103,"*t*",F99:F103)</f>
        <v>0</v>
      </c>
      <c r="D105" s="76">
        <f>SUMIF(B99:B103,"*t*",G99:G103)</f>
        <v>0</v>
      </c>
      <c r="E105" s="76">
        <f>SUMIF(B99:B103,"*t*",H99:H103)</f>
        <v>0</v>
      </c>
      <c r="F105" s="76">
        <f>SUMIF(E99:E103,"Doc*",F99:F103)</f>
        <v>0</v>
      </c>
      <c r="G105" s="76">
        <f>SUMIF(E99:E103,"Doc*",G99:G103)</f>
        <v>0</v>
      </c>
      <c r="H105" s="76">
        <f>SUMIF(E99:E103,"Doc*",H99:H103)</f>
        <v>0</v>
      </c>
    </row>
    <row r="106" spans="1:12" x14ac:dyDescent="0.25">
      <c r="A106" s="72" t="s">
        <v>24</v>
      </c>
      <c r="B106" s="231"/>
      <c r="C106" s="231"/>
      <c r="D106" s="231"/>
      <c r="E106" s="231"/>
      <c r="F106" s="231"/>
      <c r="G106" s="231"/>
      <c r="H106" s="231"/>
      <c r="I106" s="231"/>
      <c r="J106" s="232"/>
    </row>
    <row r="107" spans="1:12" x14ac:dyDescent="0.25">
      <c r="A107" s="39" t="s">
        <v>4</v>
      </c>
      <c r="B107" s="103"/>
      <c r="C107" s="147" t="s">
        <v>156</v>
      </c>
      <c r="D107" s="103" t="s">
        <v>67</v>
      </c>
      <c r="E107" s="2"/>
      <c r="F107" s="21"/>
      <c r="G107" s="21"/>
      <c r="H107" s="21"/>
      <c r="I107" s="21"/>
      <c r="J107" s="22"/>
    </row>
    <row r="108" spans="1:12" x14ac:dyDescent="0.25">
      <c r="A108" s="40" t="s">
        <v>57</v>
      </c>
      <c r="B108" s="103" t="s">
        <v>67</v>
      </c>
      <c r="C108" s="19"/>
      <c r="D108" s="19"/>
      <c r="E108" s="19"/>
      <c r="F108" s="2"/>
      <c r="G108" s="2"/>
      <c r="H108" s="2"/>
      <c r="I108" s="2"/>
      <c r="J108" s="3"/>
    </row>
    <row r="109" spans="1:12" x14ac:dyDescent="0.25">
      <c r="A109" s="35" t="s">
        <v>55</v>
      </c>
      <c r="B109" s="99"/>
      <c r="C109" s="145" t="s">
        <v>56</v>
      </c>
      <c r="D109" s="146"/>
      <c r="E109" s="112"/>
      <c r="F109" s="86"/>
      <c r="G109" s="2"/>
      <c r="H109" s="2"/>
      <c r="I109" s="2"/>
      <c r="J109" s="3"/>
    </row>
    <row r="110" spans="1:12" x14ac:dyDescent="0.25">
      <c r="A110" s="41" t="s">
        <v>107</v>
      </c>
      <c r="B110" s="230" t="s">
        <v>2</v>
      </c>
      <c r="C110" s="205"/>
      <c r="D110" s="205"/>
      <c r="E110" s="206"/>
      <c r="F110" s="2"/>
      <c r="G110" s="2"/>
      <c r="H110" s="2"/>
      <c r="I110" s="2"/>
      <c r="J110" s="3"/>
    </row>
    <row r="111" spans="1:12" x14ac:dyDescent="0.25">
      <c r="A111" s="33" t="s">
        <v>86</v>
      </c>
      <c r="B111" s="143" t="s">
        <v>65</v>
      </c>
      <c r="C111" s="217" t="s">
        <v>2</v>
      </c>
      <c r="D111" s="218"/>
      <c r="E111" s="218"/>
      <c r="F111" s="218"/>
      <c r="G111" s="218"/>
      <c r="H111" s="218"/>
      <c r="I111" s="211"/>
      <c r="J111" s="212"/>
      <c r="L111" t="s">
        <v>2</v>
      </c>
    </row>
    <row r="112" spans="1:12" s="1" customFormat="1" ht="72.95" customHeight="1" x14ac:dyDescent="0.25">
      <c r="A112" s="97" t="s">
        <v>146</v>
      </c>
      <c r="B112" s="42" t="s">
        <v>116</v>
      </c>
      <c r="C112" s="43" t="s">
        <v>0</v>
      </c>
      <c r="D112" s="42" t="s">
        <v>87</v>
      </c>
      <c r="E112" s="42" t="s">
        <v>117</v>
      </c>
      <c r="F112" s="43" t="s">
        <v>144</v>
      </c>
      <c r="G112" s="43" t="s">
        <v>145</v>
      </c>
      <c r="H112" s="43" t="s">
        <v>127</v>
      </c>
      <c r="I112" s="44" t="s">
        <v>120</v>
      </c>
      <c r="J112" s="45" t="s">
        <v>88</v>
      </c>
    </row>
    <row r="113" spans="1:12" x14ac:dyDescent="0.25">
      <c r="A113" s="104"/>
      <c r="B113" s="105"/>
      <c r="C113" s="105"/>
      <c r="D113" s="105"/>
      <c r="E113" s="106" t="s">
        <v>2</v>
      </c>
      <c r="F113" s="106"/>
      <c r="G113" s="106"/>
      <c r="H113" s="106"/>
      <c r="I113" s="107"/>
      <c r="J113" s="108"/>
    </row>
    <row r="114" spans="1:12" x14ac:dyDescent="0.25">
      <c r="A114" s="104"/>
      <c r="B114" s="105"/>
      <c r="C114" s="105"/>
      <c r="D114" s="105"/>
      <c r="E114" s="106"/>
      <c r="F114" s="106"/>
      <c r="G114" s="106"/>
      <c r="H114" s="106"/>
      <c r="I114" s="107"/>
      <c r="J114" s="108"/>
    </row>
    <row r="115" spans="1:12" x14ac:dyDescent="0.25">
      <c r="A115" s="104"/>
      <c r="B115" s="105"/>
      <c r="C115" s="105"/>
      <c r="D115" s="105"/>
      <c r="E115" s="106" t="s">
        <v>2</v>
      </c>
      <c r="F115" s="106" t="s">
        <v>2</v>
      </c>
      <c r="G115" s="106" t="s">
        <v>2</v>
      </c>
      <c r="H115" s="106" t="s">
        <v>2</v>
      </c>
      <c r="I115" s="107"/>
      <c r="J115" s="108"/>
    </row>
    <row r="116" spans="1:12" x14ac:dyDescent="0.25">
      <c r="A116" s="104"/>
      <c r="B116" s="105"/>
      <c r="C116" s="105"/>
      <c r="D116" s="105"/>
      <c r="E116" s="106"/>
      <c r="F116" s="106"/>
      <c r="G116" s="106"/>
      <c r="H116" s="106"/>
      <c r="I116" s="107"/>
      <c r="J116" s="108"/>
    </row>
    <row r="117" spans="1:12" x14ac:dyDescent="0.25">
      <c r="A117" s="109" t="s">
        <v>142</v>
      </c>
      <c r="B117" s="105"/>
      <c r="C117" s="105"/>
      <c r="D117" s="105"/>
      <c r="E117" s="106"/>
      <c r="F117" s="106"/>
      <c r="G117" s="106"/>
      <c r="H117" s="106"/>
      <c r="I117" s="107"/>
      <c r="J117" s="110"/>
    </row>
    <row r="118" spans="1:12" x14ac:dyDescent="0.25">
      <c r="A118" s="46" t="s">
        <v>1</v>
      </c>
      <c r="B118" s="83">
        <f>SUM(C119:E119)</f>
        <v>0</v>
      </c>
      <c r="C118" s="84"/>
      <c r="D118" s="84"/>
      <c r="E118" s="83">
        <f>SUM(F119:H119)</f>
        <v>0</v>
      </c>
      <c r="F118" s="47">
        <f>SUM(F113:F117)</f>
        <v>0</v>
      </c>
      <c r="G118" s="47">
        <f>SUM(G113:G117)</f>
        <v>0</v>
      </c>
      <c r="H118" s="47">
        <f>SUM(H113:H117)</f>
        <v>0</v>
      </c>
      <c r="I118" s="47"/>
      <c r="J118" s="48" t="s">
        <v>2</v>
      </c>
    </row>
    <row r="119" spans="1:12" x14ac:dyDescent="0.25">
      <c r="B119" s="85">
        <f>IF(B111="Virtual",B107,0)</f>
        <v>0</v>
      </c>
      <c r="C119" s="76">
        <f>SUMIF(B113:B117,"*t*",F113:F117)</f>
        <v>0</v>
      </c>
      <c r="D119" s="76">
        <f>SUMIF(B113:B117,"*t*",G113:G117)</f>
        <v>0</v>
      </c>
      <c r="E119" s="76">
        <f>SUMIF(B113:B117,"*t*",H113:H117)</f>
        <v>0</v>
      </c>
      <c r="F119" s="76">
        <f>SUMIF(E113:E117,"Doc*",F113:F117)</f>
        <v>0</v>
      </c>
      <c r="G119" s="76">
        <f>SUMIF(E113:E117,"Doc*",G113:G117)</f>
        <v>0</v>
      </c>
      <c r="H119" s="76">
        <f>SUMIF(E113:E117,"Doc*",H113:H117)</f>
        <v>0</v>
      </c>
    </row>
    <row r="120" spans="1:12" x14ac:dyDescent="0.25">
      <c r="A120" s="72" t="s">
        <v>25</v>
      </c>
      <c r="B120" s="231"/>
      <c r="C120" s="231"/>
      <c r="D120" s="231"/>
      <c r="E120" s="231"/>
      <c r="F120" s="231"/>
      <c r="G120" s="231"/>
      <c r="H120" s="231"/>
      <c r="I120" s="231"/>
      <c r="J120" s="232"/>
    </row>
    <row r="121" spans="1:12" x14ac:dyDescent="0.25">
      <c r="A121" s="39" t="s">
        <v>4</v>
      </c>
      <c r="B121" s="103"/>
      <c r="C121" s="147" t="s">
        <v>156</v>
      </c>
      <c r="D121" s="103" t="s">
        <v>67</v>
      </c>
      <c r="E121" s="2"/>
      <c r="F121" s="21"/>
      <c r="G121" s="21"/>
      <c r="H121" s="21"/>
      <c r="I121" s="21"/>
      <c r="J121" s="22"/>
    </row>
    <row r="122" spans="1:12" x14ac:dyDescent="0.25">
      <c r="A122" s="40" t="s">
        <v>57</v>
      </c>
      <c r="B122" s="103" t="s">
        <v>67</v>
      </c>
      <c r="C122" s="19"/>
      <c r="D122" s="19"/>
      <c r="E122" s="19"/>
      <c r="F122" s="2"/>
      <c r="G122" s="2"/>
      <c r="H122" s="2"/>
      <c r="I122" s="2"/>
      <c r="J122" s="3"/>
    </row>
    <row r="123" spans="1:12" x14ac:dyDescent="0.25">
      <c r="A123" s="35" t="s">
        <v>55</v>
      </c>
      <c r="B123" s="99"/>
      <c r="C123" s="145" t="s">
        <v>56</v>
      </c>
      <c r="D123" s="146"/>
      <c r="E123" s="112"/>
      <c r="F123" s="86"/>
      <c r="G123" s="2"/>
      <c r="H123" s="2"/>
      <c r="I123" s="2"/>
      <c r="J123" s="3"/>
    </row>
    <row r="124" spans="1:12" x14ac:dyDescent="0.25">
      <c r="A124" s="41" t="s">
        <v>107</v>
      </c>
      <c r="B124" s="230" t="s">
        <v>2</v>
      </c>
      <c r="C124" s="205"/>
      <c r="D124" s="205"/>
      <c r="E124" s="206"/>
      <c r="F124" s="2"/>
      <c r="G124" s="2"/>
      <c r="H124" s="2"/>
      <c r="I124" s="2"/>
      <c r="J124" s="3"/>
    </row>
    <row r="125" spans="1:12" x14ac:dyDescent="0.25">
      <c r="A125" s="33" t="s">
        <v>86</v>
      </c>
      <c r="B125" s="143" t="s">
        <v>67</v>
      </c>
      <c r="C125" s="217" t="s">
        <v>2</v>
      </c>
      <c r="D125" s="218"/>
      <c r="E125" s="218"/>
      <c r="F125" s="218"/>
      <c r="G125" s="218"/>
      <c r="H125" s="218"/>
      <c r="I125" s="211"/>
      <c r="J125" s="212"/>
      <c r="L125" t="s">
        <v>2</v>
      </c>
    </row>
    <row r="126" spans="1:12" s="1" customFormat="1" ht="72.95" customHeight="1" x14ac:dyDescent="0.25">
      <c r="A126" s="97" t="s">
        <v>146</v>
      </c>
      <c r="B126" s="42" t="s">
        <v>116</v>
      </c>
      <c r="C126" s="43" t="s">
        <v>0</v>
      </c>
      <c r="D126" s="42" t="s">
        <v>87</v>
      </c>
      <c r="E126" s="42" t="s">
        <v>117</v>
      </c>
      <c r="F126" s="43" t="s">
        <v>144</v>
      </c>
      <c r="G126" s="43" t="s">
        <v>145</v>
      </c>
      <c r="H126" s="43" t="s">
        <v>127</v>
      </c>
      <c r="I126" s="44" t="s">
        <v>120</v>
      </c>
      <c r="J126" s="45" t="s">
        <v>88</v>
      </c>
    </row>
    <row r="127" spans="1:12" x14ac:dyDescent="0.25">
      <c r="A127" s="104"/>
      <c r="B127" s="105"/>
      <c r="C127" s="105"/>
      <c r="D127" s="105"/>
      <c r="E127" s="106" t="s">
        <v>2</v>
      </c>
      <c r="F127" s="106" t="s">
        <v>2</v>
      </c>
      <c r="G127" s="106" t="s">
        <v>2</v>
      </c>
      <c r="H127" s="106" t="s">
        <v>2</v>
      </c>
      <c r="I127" s="107"/>
      <c r="J127" s="108"/>
    </row>
    <row r="128" spans="1:12" x14ac:dyDescent="0.25">
      <c r="A128" s="104"/>
      <c r="B128" s="105"/>
      <c r="C128" s="105"/>
      <c r="D128" s="105"/>
      <c r="E128" s="106"/>
      <c r="F128" s="106"/>
      <c r="G128" s="106"/>
      <c r="H128" s="106"/>
      <c r="I128" s="107"/>
      <c r="J128" s="108"/>
    </row>
    <row r="129" spans="1:12" x14ac:dyDescent="0.25">
      <c r="A129" s="104"/>
      <c r="B129" s="105"/>
      <c r="C129" s="105"/>
      <c r="D129" s="105"/>
      <c r="E129" s="106" t="s">
        <v>2</v>
      </c>
      <c r="F129" s="106" t="s">
        <v>2</v>
      </c>
      <c r="G129" s="106" t="s">
        <v>2</v>
      </c>
      <c r="H129" s="106" t="s">
        <v>2</v>
      </c>
      <c r="I129" s="107"/>
      <c r="J129" s="108"/>
    </row>
    <row r="130" spans="1:12" x14ac:dyDescent="0.25">
      <c r="A130" s="104"/>
      <c r="B130" s="105"/>
      <c r="C130" s="105"/>
      <c r="D130" s="105"/>
      <c r="E130" s="106"/>
      <c r="F130" s="106"/>
      <c r="G130" s="106"/>
      <c r="H130" s="106"/>
      <c r="I130" s="107"/>
      <c r="J130" s="108"/>
    </row>
    <row r="131" spans="1:12" x14ac:dyDescent="0.25">
      <c r="A131" s="109" t="s">
        <v>142</v>
      </c>
      <c r="B131" s="105"/>
      <c r="C131" s="105"/>
      <c r="D131" s="105"/>
      <c r="E131" s="106"/>
      <c r="F131" s="106" t="s">
        <v>2</v>
      </c>
      <c r="G131" s="106"/>
      <c r="H131" s="106"/>
      <c r="I131" s="107"/>
      <c r="J131" s="110"/>
    </row>
    <row r="132" spans="1:12" x14ac:dyDescent="0.25">
      <c r="A132" s="46" t="s">
        <v>1</v>
      </c>
      <c r="B132" s="83">
        <f>SUM(C133:E133)</f>
        <v>0</v>
      </c>
      <c r="C132" s="84"/>
      <c r="D132" s="84"/>
      <c r="E132" s="83">
        <f>SUM(F133:H133)</f>
        <v>0</v>
      </c>
      <c r="F132" s="47">
        <f>SUM(F127:F131)</f>
        <v>0</v>
      </c>
      <c r="G132" s="47">
        <f>SUM(G127:G131)</f>
        <v>0</v>
      </c>
      <c r="H132" s="47">
        <f>SUM(H127:H131)</f>
        <v>0</v>
      </c>
      <c r="I132" s="47"/>
      <c r="J132" s="48" t="s">
        <v>2</v>
      </c>
    </row>
    <row r="133" spans="1:12" x14ac:dyDescent="0.25">
      <c r="B133" s="85">
        <f>IF(B125="Virtual",B121,0)</f>
        <v>0</v>
      </c>
      <c r="C133" s="76">
        <f>SUMIF(B127:B131,"*t*",F127:F131)</f>
        <v>0</v>
      </c>
      <c r="D133" s="76">
        <f>SUMIF(B127:B131,"*t*",G127:G131)</f>
        <v>0</v>
      </c>
      <c r="E133" s="76">
        <f>SUMIF(B127:B131,"*t*",H127:H131)</f>
        <v>0</v>
      </c>
      <c r="F133" s="76">
        <f>SUMIF(E127:E131,"Doc*",F127:F131)</f>
        <v>0</v>
      </c>
      <c r="G133" s="76">
        <f>SUMIF(E127:E131,"Doc*",G127:G131)</f>
        <v>0</v>
      </c>
      <c r="H133" s="76">
        <f>SUMIF(E127:E131,"Doc*",H127:H131)</f>
        <v>0</v>
      </c>
    </row>
    <row r="134" spans="1:12" x14ac:dyDescent="0.25">
      <c r="A134" s="72" t="s">
        <v>26</v>
      </c>
      <c r="B134" s="231"/>
      <c r="C134" s="231"/>
      <c r="D134" s="231"/>
      <c r="E134" s="231"/>
      <c r="F134" s="231"/>
      <c r="G134" s="231"/>
      <c r="H134" s="231"/>
      <c r="I134" s="231"/>
      <c r="J134" s="232"/>
    </row>
    <row r="135" spans="1:12" x14ac:dyDescent="0.25">
      <c r="A135" s="39" t="s">
        <v>4</v>
      </c>
      <c r="B135" s="103"/>
      <c r="C135" s="147" t="s">
        <v>156</v>
      </c>
      <c r="D135" s="103" t="s">
        <v>67</v>
      </c>
      <c r="E135" s="2"/>
      <c r="F135" s="21"/>
      <c r="G135" s="21"/>
      <c r="H135" s="21"/>
      <c r="I135" s="21"/>
      <c r="J135" s="22"/>
    </row>
    <row r="136" spans="1:12" x14ac:dyDescent="0.25">
      <c r="A136" s="40" t="s">
        <v>57</v>
      </c>
      <c r="B136" s="103" t="s">
        <v>67</v>
      </c>
      <c r="C136" s="19"/>
      <c r="D136" s="19"/>
      <c r="E136" s="19"/>
      <c r="F136" s="2"/>
      <c r="G136" s="2"/>
      <c r="H136" s="2"/>
      <c r="I136" s="2"/>
      <c r="J136" s="3"/>
    </row>
    <row r="137" spans="1:12" x14ac:dyDescent="0.25">
      <c r="A137" s="35" t="s">
        <v>55</v>
      </c>
      <c r="B137" s="99"/>
      <c r="C137" s="145" t="s">
        <v>56</v>
      </c>
      <c r="D137" s="146"/>
      <c r="E137" s="112"/>
      <c r="F137" s="86"/>
      <c r="G137" s="2"/>
      <c r="H137" s="2"/>
      <c r="I137" s="2"/>
      <c r="J137" s="3"/>
    </row>
    <row r="138" spans="1:12" x14ac:dyDescent="0.25">
      <c r="A138" s="41" t="s">
        <v>107</v>
      </c>
      <c r="B138" s="230" t="s">
        <v>2</v>
      </c>
      <c r="C138" s="205"/>
      <c r="D138" s="205"/>
      <c r="E138" s="206"/>
      <c r="F138" s="2"/>
      <c r="G138" s="2"/>
      <c r="H138" s="2"/>
      <c r="I138" s="2"/>
      <c r="J138" s="3"/>
    </row>
    <row r="139" spans="1:12" x14ac:dyDescent="0.25">
      <c r="A139" s="33" t="s">
        <v>86</v>
      </c>
      <c r="B139" s="143" t="s">
        <v>67</v>
      </c>
      <c r="C139" s="217" t="s">
        <v>2</v>
      </c>
      <c r="D139" s="218"/>
      <c r="E139" s="218"/>
      <c r="F139" s="218"/>
      <c r="G139" s="218"/>
      <c r="H139" s="218"/>
      <c r="I139" s="211"/>
      <c r="J139" s="212"/>
      <c r="L139" t="s">
        <v>2</v>
      </c>
    </row>
    <row r="140" spans="1:12" s="1" customFormat="1" ht="72.95" customHeight="1" x14ac:dyDescent="0.25">
      <c r="A140" s="97" t="s">
        <v>146</v>
      </c>
      <c r="B140" s="42" t="s">
        <v>116</v>
      </c>
      <c r="C140" s="43" t="s">
        <v>0</v>
      </c>
      <c r="D140" s="42" t="s">
        <v>87</v>
      </c>
      <c r="E140" s="42" t="s">
        <v>117</v>
      </c>
      <c r="F140" s="43" t="s">
        <v>144</v>
      </c>
      <c r="G140" s="43" t="s">
        <v>145</v>
      </c>
      <c r="H140" s="43" t="s">
        <v>127</v>
      </c>
      <c r="I140" s="44" t="s">
        <v>120</v>
      </c>
      <c r="J140" s="45" t="s">
        <v>88</v>
      </c>
    </row>
    <row r="141" spans="1:12" x14ac:dyDescent="0.25">
      <c r="A141" s="104"/>
      <c r="B141" s="105"/>
      <c r="C141" s="105"/>
      <c r="D141" s="105"/>
      <c r="E141" s="106"/>
      <c r="F141" s="106"/>
      <c r="G141" s="106"/>
      <c r="H141" s="106"/>
      <c r="I141" s="107"/>
      <c r="J141" s="108"/>
    </row>
    <row r="142" spans="1:12" x14ac:dyDescent="0.25">
      <c r="A142" s="104"/>
      <c r="B142" s="105"/>
      <c r="C142" s="105"/>
      <c r="D142" s="105" t="s">
        <v>2</v>
      </c>
      <c r="E142" s="106"/>
      <c r="F142" s="106"/>
      <c r="G142" s="106"/>
      <c r="H142" s="106" t="s">
        <v>2</v>
      </c>
      <c r="I142" s="107"/>
      <c r="J142" s="108"/>
    </row>
    <row r="143" spans="1:12" x14ac:dyDescent="0.25">
      <c r="A143" s="104"/>
      <c r="B143" s="105"/>
      <c r="C143" s="105"/>
      <c r="D143" s="105"/>
      <c r="E143" s="106" t="s">
        <v>2</v>
      </c>
      <c r="F143" s="106" t="s">
        <v>2</v>
      </c>
      <c r="G143" s="106" t="s">
        <v>2</v>
      </c>
      <c r="H143" s="106" t="s">
        <v>2</v>
      </c>
      <c r="I143" s="107"/>
      <c r="J143" s="108"/>
    </row>
    <row r="144" spans="1:12" x14ac:dyDescent="0.25">
      <c r="A144" s="104"/>
      <c r="B144" s="105"/>
      <c r="C144" s="105"/>
      <c r="D144" s="105"/>
      <c r="E144" s="106"/>
      <c r="F144" s="106"/>
      <c r="G144" s="106"/>
      <c r="H144" s="106"/>
      <c r="I144" s="107"/>
      <c r="J144" s="108"/>
    </row>
    <row r="145" spans="1:12" x14ac:dyDescent="0.25">
      <c r="A145" s="109" t="s">
        <v>142</v>
      </c>
      <c r="B145" s="105"/>
      <c r="C145" s="105"/>
      <c r="D145" s="105"/>
      <c r="E145" s="106"/>
      <c r="F145" s="106"/>
      <c r="G145" s="106"/>
      <c r="H145" s="106"/>
      <c r="I145" s="107"/>
      <c r="J145" s="110"/>
    </row>
    <row r="146" spans="1:12" x14ac:dyDescent="0.25">
      <c r="A146" s="46" t="s">
        <v>1</v>
      </c>
      <c r="B146" s="83">
        <f>SUM(C147:E147)</f>
        <v>0</v>
      </c>
      <c r="C146" s="84"/>
      <c r="D146" s="84"/>
      <c r="E146" s="83">
        <f>SUM(F147:H147)</f>
        <v>0</v>
      </c>
      <c r="F146" s="47">
        <f>SUM(F141:F145)</f>
        <v>0</v>
      </c>
      <c r="G146" s="47">
        <f>SUM(G141:G145)</f>
        <v>0</v>
      </c>
      <c r="H146" s="47">
        <f>SUM(H141:H145)</f>
        <v>0</v>
      </c>
      <c r="I146" s="47"/>
      <c r="J146" s="48" t="s">
        <v>2</v>
      </c>
    </row>
    <row r="147" spans="1:12" x14ac:dyDescent="0.25">
      <c r="A147" s="82"/>
      <c r="B147" s="85">
        <f>IF(B139="Virtual",B135,0)</f>
        <v>0</v>
      </c>
      <c r="C147" s="76">
        <f>SUMIF(B141:B145,"*t*",F141:F145)</f>
        <v>0</v>
      </c>
      <c r="D147" s="76">
        <f>SUMIF(B141:B145,"*t*",G141:G145)</f>
        <v>0</v>
      </c>
      <c r="E147" s="76">
        <f>SUMIF(B141:B145,"*t*",H141:H145)</f>
        <v>0</v>
      </c>
      <c r="F147" s="76">
        <f>SUMIF(E141:E145,"Doc*",F141:F145)</f>
        <v>0</v>
      </c>
      <c r="G147" s="76">
        <f>SUMIF(E141:E145,"Doc*",G141:G145)</f>
        <v>0</v>
      </c>
      <c r="H147" s="76">
        <f>SUMIF(E141:E145,"Doc*",H141:H145)</f>
        <v>0</v>
      </c>
    </row>
    <row r="148" spans="1:12" x14ac:dyDescent="0.25">
      <c r="A148" s="72" t="s">
        <v>150</v>
      </c>
      <c r="B148" s="231"/>
      <c r="C148" s="231"/>
      <c r="D148" s="231"/>
      <c r="E148" s="231"/>
      <c r="F148" s="231"/>
      <c r="G148" s="231"/>
      <c r="H148" s="231"/>
      <c r="I148" s="231"/>
      <c r="J148" s="232"/>
    </row>
    <row r="149" spans="1:12" x14ac:dyDescent="0.25">
      <c r="A149" s="39" t="s">
        <v>4</v>
      </c>
      <c r="B149" s="103"/>
      <c r="C149" s="147" t="s">
        <v>156</v>
      </c>
      <c r="D149" s="103" t="s">
        <v>67</v>
      </c>
      <c r="E149" s="2"/>
      <c r="F149" s="21"/>
      <c r="G149" s="21"/>
      <c r="H149" s="21"/>
      <c r="I149" s="21"/>
      <c r="J149" s="22"/>
    </row>
    <row r="150" spans="1:12" x14ac:dyDescent="0.25">
      <c r="A150" s="40" t="s">
        <v>57</v>
      </c>
      <c r="B150" s="103" t="s">
        <v>67</v>
      </c>
      <c r="C150" s="19"/>
      <c r="D150" s="19"/>
      <c r="E150" s="19"/>
      <c r="F150" s="2"/>
      <c r="G150" s="2"/>
      <c r="H150" s="2"/>
      <c r="I150" s="2"/>
      <c r="J150" s="3"/>
    </row>
    <row r="151" spans="1:12" x14ac:dyDescent="0.25">
      <c r="A151" s="35" t="s">
        <v>55</v>
      </c>
      <c r="B151" s="99"/>
      <c r="C151" s="145" t="s">
        <v>56</v>
      </c>
      <c r="D151" s="146"/>
      <c r="E151" s="112"/>
      <c r="F151" s="86"/>
      <c r="G151" s="2"/>
      <c r="H151" s="2"/>
      <c r="I151" s="2"/>
      <c r="J151" s="3"/>
    </row>
    <row r="152" spans="1:12" x14ac:dyDescent="0.25">
      <c r="A152" s="41" t="s">
        <v>107</v>
      </c>
      <c r="B152" s="230" t="s">
        <v>2</v>
      </c>
      <c r="C152" s="205"/>
      <c r="D152" s="205"/>
      <c r="E152" s="206"/>
      <c r="F152" s="2"/>
      <c r="G152" s="2"/>
      <c r="H152" s="2"/>
      <c r="I152" s="2"/>
      <c r="J152" s="3"/>
    </row>
    <row r="153" spans="1:12" x14ac:dyDescent="0.25">
      <c r="A153" s="33" t="s">
        <v>86</v>
      </c>
      <c r="B153" s="143" t="s">
        <v>67</v>
      </c>
      <c r="C153" s="217" t="s">
        <v>2</v>
      </c>
      <c r="D153" s="218"/>
      <c r="E153" s="218"/>
      <c r="F153" s="218"/>
      <c r="G153" s="218"/>
      <c r="H153" s="218"/>
      <c r="I153" s="211"/>
      <c r="J153" s="212"/>
      <c r="L153" t="s">
        <v>2</v>
      </c>
    </row>
    <row r="154" spans="1:12" s="1" customFormat="1" ht="72.95" customHeight="1" x14ac:dyDescent="0.25">
      <c r="A154" s="97" t="s">
        <v>146</v>
      </c>
      <c r="B154" s="42" t="s">
        <v>116</v>
      </c>
      <c r="C154" s="43" t="s">
        <v>0</v>
      </c>
      <c r="D154" s="42" t="s">
        <v>87</v>
      </c>
      <c r="E154" s="42" t="s">
        <v>117</v>
      </c>
      <c r="F154" s="43" t="s">
        <v>144</v>
      </c>
      <c r="G154" s="43" t="s">
        <v>145</v>
      </c>
      <c r="H154" s="43" t="s">
        <v>127</v>
      </c>
      <c r="I154" s="44" t="s">
        <v>120</v>
      </c>
      <c r="J154" s="45" t="s">
        <v>88</v>
      </c>
    </row>
    <row r="155" spans="1:12" x14ac:dyDescent="0.25">
      <c r="A155" s="104"/>
      <c r="B155" s="105"/>
      <c r="C155" s="105"/>
      <c r="D155" s="105"/>
      <c r="E155" s="106"/>
      <c r="F155" s="106"/>
      <c r="G155" s="106"/>
      <c r="H155" s="106"/>
      <c r="I155" s="107"/>
      <c r="J155" s="108"/>
    </row>
    <row r="156" spans="1:12" x14ac:dyDescent="0.25">
      <c r="A156" s="104"/>
      <c r="B156" s="105"/>
      <c r="C156" s="105"/>
      <c r="D156" s="105" t="s">
        <v>2</v>
      </c>
      <c r="E156" s="106"/>
      <c r="F156" s="106"/>
      <c r="G156" s="106"/>
      <c r="H156" s="106" t="s">
        <v>2</v>
      </c>
      <c r="I156" s="107"/>
      <c r="J156" s="108"/>
    </row>
    <row r="157" spans="1:12" x14ac:dyDescent="0.25">
      <c r="A157" s="104"/>
      <c r="B157" s="105"/>
      <c r="C157" s="105"/>
      <c r="D157" s="105"/>
      <c r="E157" s="106" t="s">
        <v>2</v>
      </c>
      <c r="F157" s="106" t="s">
        <v>2</v>
      </c>
      <c r="G157" s="106" t="s">
        <v>2</v>
      </c>
      <c r="H157" s="106" t="s">
        <v>2</v>
      </c>
      <c r="I157" s="107"/>
      <c r="J157" s="108"/>
    </row>
    <row r="158" spans="1:12" x14ac:dyDescent="0.25">
      <c r="A158" s="104"/>
      <c r="B158" s="105"/>
      <c r="C158" s="105"/>
      <c r="D158" s="105"/>
      <c r="E158" s="106"/>
      <c r="F158" s="106"/>
      <c r="G158" s="106"/>
      <c r="H158" s="106"/>
      <c r="I158" s="107"/>
      <c r="J158" s="108"/>
    </row>
    <row r="159" spans="1:12" x14ac:dyDescent="0.25">
      <c r="A159" s="109" t="s">
        <v>142</v>
      </c>
      <c r="B159" s="105"/>
      <c r="C159" s="105"/>
      <c r="D159" s="105"/>
      <c r="E159" s="106"/>
      <c r="F159" s="106"/>
      <c r="G159" s="106"/>
      <c r="H159" s="106"/>
      <c r="I159" s="107"/>
      <c r="J159" s="110"/>
    </row>
    <row r="160" spans="1:12" x14ac:dyDescent="0.25">
      <c r="A160" s="46" t="s">
        <v>1</v>
      </c>
      <c r="B160" s="83">
        <f>SUM(C161:E161)</f>
        <v>0</v>
      </c>
      <c r="C160" s="84"/>
      <c r="D160" s="84"/>
      <c r="E160" s="83">
        <f>SUM(F161:H161)</f>
        <v>0</v>
      </c>
      <c r="F160" s="47">
        <f>SUM(F155:F159)</f>
        <v>0</v>
      </c>
      <c r="G160" s="47">
        <f>SUM(G155:G159)</f>
        <v>0</v>
      </c>
      <c r="H160" s="47">
        <f>SUM(H155:H159)</f>
        <v>0</v>
      </c>
      <c r="I160" s="47"/>
      <c r="J160" s="48" t="s">
        <v>2</v>
      </c>
    </row>
    <row r="161" spans="1:12" x14ac:dyDescent="0.25">
      <c r="B161" s="85">
        <f>IF(B153="Virtual",B149,0)</f>
        <v>0</v>
      </c>
      <c r="C161" s="76">
        <f>SUMIF(B155:B159,"*",F155:F159)</f>
        <v>0</v>
      </c>
      <c r="D161" s="76">
        <f>SUMIF(B155:B159,"*",G155:G159)</f>
        <v>0</v>
      </c>
      <c r="E161" s="76">
        <f>SUMIF(B155:B159,"*",H155:H159)</f>
        <v>0</v>
      </c>
      <c r="F161" s="76">
        <f>SUMIF(E155:E159,"Doc*",F155:F159)</f>
        <v>0</v>
      </c>
      <c r="G161" s="76">
        <f>SUMIF(E155:E159,"Doc*",G155:G159)</f>
        <v>0</v>
      </c>
      <c r="H161" s="76">
        <f>SUMIF(E155:E159,"Doc*",H155:H159)</f>
        <v>0</v>
      </c>
    </row>
    <row r="162" spans="1:12" x14ac:dyDescent="0.25">
      <c r="A162" s="72" t="s">
        <v>151</v>
      </c>
      <c r="B162" s="231"/>
      <c r="C162" s="231"/>
      <c r="D162" s="231"/>
      <c r="E162" s="231"/>
      <c r="F162" s="231"/>
      <c r="G162" s="231"/>
      <c r="H162" s="231"/>
      <c r="I162" s="231"/>
      <c r="J162" s="232"/>
    </row>
    <row r="163" spans="1:12" x14ac:dyDescent="0.25">
      <c r="A163" s="39" t="s">
        <v>4</v>
      </c>
      <c r="B163" s="103"/>
      <c r="C163" s="147" t="s">
        <v>156</v>
      </c>
      <c r="D163" s="103" t="s">
        <v>67</v>
      </c>
      <c r="E163" s="2"/>
      <c r="F163" s="21"/>
      <c r="G163" s="21"/>
      <c r="H163" s="21"/>
      <c r="I163" s="21"/>
      <c r="J163" s="22"/>
    </row>
    <row r="164" spans="1:12" x14ac:dyDescent="0.25">
      <c r="A164" s="40" t="s">
        <v>57</v>
      </c>
      <c r="B164" s="103" t="s">
        <v>67</v>
      </c>
      <c r="C164" s="19"/>
      <c r="D164" s="19"/>
      <c r="E164" s="19"/>
      <c r="F164" s="2"/>
      <c r="G164" s="2"/>
      <c r="H164" s="2"/>
      <c r="I164" s="2"/>
      <c r="J164" s="3"/>
    </row>
    <row r="165" spans="1:12" x14ac:dyDescent="0.25">
      <c r="A165" s="35" t="s">
        <v>55</v>
      </c>
      <c r="B165" s="99"/>
      <c r="C165" s="145" t="s">
        <v>56</v>
      </c>
      <c r="D165" s="146"/>
      <c r="E165" s="112"/>
      <c r="F165" s="86"/>
      <c r="G165" s="2"/>
      <c r="H165" s="2"/>
      <c r="I165" s="2"/>
      <c r="J165" s="3"/>
    </row>
    <row r="166" spans="1:12" x14ac:dyDescent="0.25">
      <c r="A166" s="41" t="s">
        <v>107</v>
      </c>
      <c r="B166" s="230" t="s">
        <v>2</v>
      </c>
      <c r="C166" s="205"/>
      <c r="D166" s="205"/>
      <c r="E166" s="206"/>
      <c r="F166" s="2"/>
      <c r="G166" s="2"/>
      <c r="H166" s="2"/>
      <c r="I166" s="2"/>
      <c r="J166" s="3"/>
    </row>
    <row r="167" spans="1:12" x14ac:dyDescent="0.25">
      <c r="A167" s="33" t="s">
        <v>86</v>
      </c>
      <c r="B167" s="143" t="s">
        <v>67</v>
      </c>
      <c r="C167" s="217" t="s">
        <v>2</v>
      </c>
      <c r="D167" s="218"/>
      <c r="E167" s="218"/>
      <c r="F167" s="218"/>
      <c r="G167" s="218"/>
      <c r="H167" s="218"/>
      <c r="I167" s="211"/>
      <c r="J167" s="212"/>
      <c r="L167" t="s">
        <v>2</v>
      </c>
    </row>
    <row r="168" spans="1:12" s="1" customFormat="1" ht="72.95" customHeight="1" x14ac:dyDescent="0.25">
      <c r="A168" s="97" t="s">
        <v>146</v>
      </c>
      <c r="B168" s="42" t="s">
        <v>116</v>
      </c>
      <c r="C168" s="43" t="s">
        <v>0</v>
      </c>
      <c r="D168" s="42" t="s">
        <v>87</v>
      </c>
      <c r="E168" s="42" t="s">
        <v>117</v>
      </c>
      <c r="F168" s="43" t="s">
        <v>144</v>
      </c>
      <c r="G168" s="43" t="s">
        <v>145</v>
      </c>
      <c r="H168" s="43" t="s">
        <v>127</v>
      </c>
      <c r="I168" s="44" t="s">
        <v>120</v>
      </c>
      <c r="J168" s="45" t="s">
        <v>88</v>
      </c>
    </row>
    <row r="169" spans="1:12" x14ac:dyDescent="0.25">
      <c r="A169" s="104"/>
      <c r="B169" s="105"/>
      <c r="C169" s="105"/>
      <c r="D169" s="105"/>
      <c r="E169" s="106"/>
      <c r="F169" s="106"/>
      <c r="G169" s="106"/>
      <c r="H169" s="106"/>
      <c r="I169" s="107"/>
      <c r="J169" s="108"/>
    </row>
    <row r="170" spans="1:12" x14ac:dyDescent="0.25">
      <c r="A170" s="104"/>
      <c r="B170" s="105"/>
      <c r="C170" s="105"/>
      <c r="D170" s="105" t="s">
        <v>2</v>
      </c>
      <c r="E170" s="106"/>
      <c r="F170" s="106"/>
      <c r="G170" s="106"/>
      <c r="H170" s="106" t="s">
        <v>2</v>
      </c>
      <c r="I170" s="107"/>
      <c r="J170" s="108"/>
    </row>
    <row r="171" spans="1:12" x14ac:dyDescent="0.25">
      <c r="A171" s="104"/>
      <c r="B171" s="105"/>
      <c r="C171" s="105"/>
      <c r="D171" s="105"/>
      <c r="E171" s="106" t="s">
        <v>2</v>
      </c>
      <c r="F171" s="106" t="s">
        <v>2</v>
      </c>
      <c r="G171" s="106" t="s">
        <v>2</v>
      </c>
      <c r="H171" s="106" t="s">
        <v>2</v>
      </c>
      <c r="I171" s="107"/>
      <c r="J171" s="108"/>
    </row>
    <row r="172" spans="1:12" x14ac:dyDescent="0.25">
      <c r="A172" s="104"/>
      <c r="B172" s="105"/>
      <c r="C172" s="105"/>
      <c r="D172" s="105"/>
      <c r="E172" s="106"/>
      <c r="F172" s="106"/>
      <c r="G172" s="106"/>
      <c r="H172" s="106"/>
      <c r="I172" s="107"/>
      <c r="J172" s="108"/>
    </row>
    <row r="173" spans="1:12" x14ac:dyDescent="0.25">
      <c r="A173" s="109" t="s">
        <v>142</v>
      </c>
      <c r="B173" s="105"/>
      <c r="C173" s="105"/>
      <c r="D173" s="105"/>
      <c r="E173" s="106"/>
      <c r="F173" s="106"/>
      <c r="G173" s="106"/>
      <c r="H173" s="106"/>
      <c r="I173" s="107"/>
      <c r="J173" s="110"/>
    </row>
    <row r="174" spans="1:12" x14ac:dyDescent="0.25">
      <c r="A174" s="46" t="s">
        <v>1</v>
      </c>
      <c r="B174" s="83">
        <f>SUM(C175:E175)</f>
        <v>0</v>
      </c>
      <c r="C174" s="84"/>
      <c r="D174" s="84"/>
      <c r="E174" s="83">
        <f>SUM(F175:H175)</f>
        <v>0</v>
      </c>
      <c r="F174" s="47">
        <f>SUM(F169:F173)</f>
        <v>0</v>
      </c>
      <c r="G174" s="47">
        <f>SUM(G169:G173)</f>
        <v>0</v>
      </c>
      <c r="H174" s="47">
        <f>SUM(H169:H173)</f>
        <v>0</v>
      </c>
      <c r="I174" s="47"/>
      <c r="J174" s="48" t="s">
        <v>2</v>
      </c>
    </row>
    <row r="175" spans="1:12" x14ac:dyDescent="0.25">
      <c r="B175" s="85">
        <f>IF(B167="Virtual",B163,0)</f>
        <v>0</v>
      </c>
      <c r="C175" s="76">
        <f>SUMIF(B169:B173,"*",F169:F173)</f>
        <v>0</v>
      </c>
      <c r="D175" s="76">
        <f>SUMIF(B169:B173,"*",G169:G173)</f>
        <v>0</v>
      </c>
      <c r="E175" s="76">
        <f>SUMIF(B169:B173,"*",H169:H173)</f>
        <v>0</v>
      </c>
      <c r="F175" s="76">
        <f>SUMIF(E169:E173,"Doc*",F169:F173)</f>
        <v>0</v>
      </c>
      <c r="G175" s="76">
        <f>SUMIF(E169:E173,"Doc*",G169:G173)</f>
        <v>0</v>
      </c>
      <c r="H175" s="76">
        <f>SUMIF(E169:E173,"Doc*",H169:H173)</f>
        <v>0</v>
      </c>
    </row>
    <row r="176" spans="1:12" x14ac:dyDescent="0.25">
      <c r="A176" s="72" t="s">
        <v>152</v>
      </c>
      <c r="B176" s="231"/>
      <c r="C176" s="231"/>
      <c r="D176" s="231"/>
      <c r="E176" s="231"/>
      <c r="F176" s="231"/>
      <c r="G176" s="231"/>
      <c r="H176" s="231"/>
      <c r="I176" s="231"/>
      <c r="J176" s="232"/>
    </row>
    <row r="177" spans="1:12" x14ac:dyDescent="0.25">
      <c r="A177" s="39" t="s">
        <v>4</v>
      </c>
      <c r="B177" s="103"/>
      <c r="C177" s="147" t="s">
        <v>156</v>
      </c>
      <c r="D177" s="103" t="s">
        <v>67</v>
      </c>
      <c r="E177" s="2"/>
      <c r="F177" s="21"/>
      <c r="G177" s="21"/>
      <c r="H177" s="21"/>
      <c r="I177" s="21"/>
      <c r="J177" s="22"/>
    </row>
    <row r="178" spans="1:12" x14ac:dyDescent="0.25">
      <c r="A178" s="40" t="s">
        <v>57</v>
      </c>
      <c r="B178" s="103" t="s">
        <v>67</v>
      </c>
      <c r="C178" s="19"/>
      <c r="D178" s="19"/>
      <c r="E178" s="19"/>
      <c r="F178" s="2"/>
      <c r="G178" s="2"/>
      <c r="H178" s="2"/>
      <c r="I178" s="2"/>
      <c r="J178" s="3"/>
    </row>
    <row r="179" spans="1:12" x14ac:dyDescent="0.25">
      <c r="A179" s="35" t="s">
        <v>55</v>
      </c>
      <c r="B179" s="99"/>
      <c r="C179" s="145" t="s">
        <v>56</v>
      </c>
      <c r="D179" s="146"/>
      <c r="E179" s="112"/>
      <c r="F179" s="86"/>
      <c r="G179" s="2"/>
      <c r="H179" s="2"/>
      <c r="I179" s="2"/>
      <c r="J179" s="3"/>
    </row>
    <row r="180" spans="1:12" x14ac:dyDescent="0.25">
      <c r="A180" s="41" t="s">
        <v>107</v>
      </c>
      <c r="B180" s="230" t="s">
        <v>2</v>
      </c>
      <c r="C180" s="205"/>
      <c r="D180" s="205"/>
      <c r="E180" s="206"/>
      <c r="F180" s="2"/>
      <c r="G180" s="2"/>
      <c r="H180" s="2"/>
      <c r="I180" s="2"/>
      <c r="J180" s="3"/>
    </row>
    <row r="181" spans="1:12" x14ac:dyDescent="0.25">
      <c r="A181" s="33" t="s">
        <v>86</v>
      </c>
      <c r="B181" s="143" t="s">
        <v>67</v>
      </c>
      <c r="C181" s="217" t="s">
        <v>2</v>
      </c>
      <c r="D181" s="218"/>
      <c r="E181" s="218"/>
      <c r="F181" s="218"/>
      <c r="G181" s="218"/>
      <c r="H181" s="218"/>
      <c r="I181" s="211"/>
      <c r="J181" s="212"/>
      <c r="L181" t="s">
        <v>2</v>
      </c>
    </row>
    <row r="182" spans="1:12" s="1" customFormat="1" ht="72.95" customHeight="1" x14ac:dyDescent="0.25">
      <c r="A182" s="97" t="s">
        <v>146</v>
      </c>
      <c r="B182" s="42" t="s">
        <v>116</v>
      </c>
      <c r="C182" s="43" t="s">
        <v>0</v>
      </c>
      <c r="D182" s="42" t="s">
        <v>87</v>
      </c>
      <c r="E182" s="42" t="s">
        <v>117</v>
      </c>
      <c r="F182" s="43" t="s">
        <v>144</v>
      </c>
      <c r="G182" s="43" t="s">
        <v>145</v>
      </c>
      <c r="H182" s="43" t="s">
        <v>127</v>
      </c>
      <c r="I182" s="44" t="s">
        <v>120</v>
      </c>
      <c r="J182" s="45" t="s">
        <v>88</v>
      </c>
    </row>
    <row r="183" spans="1:12" x14ac:dyDescent="0.25">
      <c r="A183" s="104"/>
      <c r="B183" s="105"/>
      <c r="C183" s="105"/>
      <c r="D183" s="105"/>
      <c r="E183" s="106"/>
      <c r="F183" s="106"/>
      <c r="G183" s="106"/>
      <c r="H183" s="106"/>
      <c r="I183" s="107"/>
      <c r="J183" s="108"/>
    </row>
    <row r="184" spans="1:12" x14ac:dyDescent="0.25">
      <c r="A184" s="104"/>
      <c r="B184" s="105"/>
      <c r="C184" s="105"/>
      <c r="D184" s="105" t="s">
        <v>2</v>
      </c>
      <c r="E184" s="106"/>
      <c r="F184" s="106"/>
      <c r="G184" s="106"/>
      <c r="H184" s="106" t="s">
        <v>2</v>
      </c>
      <c r="I184" s="107"/>
      <c r="J184" s="108"/>
    </row>
    <row r="185" spans="1:12" x14ac:dyDescent="0.25">
      <c r="A185" s="104"/>
      <c r="B185" s="105"/>
      <c r="C185" s="105"/>
      <c r="D185" s="105"/>
      <c r="E185" s="106" t="s">
        <v>2</v>
      </c>
      <c r="F185" s="106" t="s">
        <v>2</v>
      </c>
      <c r="G185" s="106" t="s">
        <v>2</v>
      </c>
      <c r="H185" s="106" t="s">
        <v>2</v>
      </c>
      <c r="I185" s="107"/>
      <c r="J185" s="108"/>
    </row>
    <row r="186" spans="1:12" x14ac:dyDescent="0.25">
      <c r="A186" s="104"/>
      <c r="B186" s="105"/>
      <c r="C186" s="105"/>
      <c r="D186" s="105"/>
      <c r="E186" s="106"/>
      <c r="F186" s="106"/>
      <c r="G186" s="106"/>
      <c r="H186" s="106"/>
      <c r="I186" s="107"/>
      <c r="J186" s="108"/>
    </row>
    <row r="187" spans="1:12" x14ac:dyDescent="0.25">
      <c r="A187" s="109" t="s">
        <v>142</v>
      </c>
      <c r="B187" s="105"/>
      <c r="C187" s="105"/>
      <c r="D187" s="105"/>
      <c r="E187" s="106"/>
      <c r="F187" s="106"/>
      <c r="G187" s="106"/>
      <c r="H187" s="106"/>
      <c r="I187" s="107"/>
      <c r="J187" s="110"/>
    </row>
    <row r="188" spans="1:12" x14ac:dyDescent="0.25">
      <c r="A188" s="46" t="s">
        <v>1</v>
      </c>
      <c r="B188" s="83">
        <f>SUM(C189:E189)</f>
        <v>0</v>
      </c>
      <c r="C188" s="84"/>
      <c r="D188" s="84"/>
      <c r="E188" s="83">
        <f>SUM(F189:H189)</f>
        <v>0</v>
      </c>
      <c r="F188" s="47">
        <f>SUM(F183:F187)</f>
        <v>0</v>
      </c>
      <c r="G188" s="47">
        <f>SUM(G183:G187)</f>
        <v>0</v>
      </c>
      <c r="H188" s="47">
        <f>SUM(H183:H187)</f>
        <v>0</v>
      </c>
      <c r="I188" s="47"/>
      <c r="J188" s="48" t="s">
        <v>2</v>
      </c>
    </row>
    <row r="189" spans="1:12" x14ac:dyDescent="0.25">
      <c r="B189" s="85">
        <f>IF(B181="Virtual",B177,0)</f>
        <v>0</v>
      </c>
      <c r="C189" s="76">
        <f>SUMIF(B183:B187,"*",F183:F187)</f>
        <v>0</v>
      </c>
      <c r="D189" s="76">
        <f>SUMIF(B183:B187,"*",G183:G187)</f>
        <v>0</v>
      </c>
      <c r="E189" s="76">
        <f>SUMIF(B183:B187,"*",H183:H187)</f>
        <v>0</v>
      </c>
      <c r="F189" s="76">
        <f>SUMIF(E183:E187,"Doc*",F183:F187)</f>
        <v>0</v>
      </c>
      <c r="G189" s="76">
        <f>SUMIF(E183:E187,"Doc*",G183:G187)</f>
        <v>0</v>
      </c>
      <c r="H189" s="76">
        <f>SUMIF(E183:E187,"Doc*",H183:H187)</f>
        <v>0</v>
      </c>
    </row>
    <row r="190" spans="1:12" x14ac:dyDescent="0.25">
      <c r="A190" s="72" t="s">
        <v>153</v>
      </c>
      <c r="B190" s="231"/>
      <c r="C190" s="231"/>
      <c r="D190" s="231"/>
      <c r="E190" s="231"/>
      <c r="F190" s="231"/>
      <c r="G190" s="231"/>
      <c r="H190" s="231"/>
      <c r="I190" s="231"/>
      <c r="J190" s="232"/>
    </row>
    <row r="191" spans="1:12" x14ac:dyDescent="0.25">
      <c r="A191" s="39" t="s">
        <v>4</v>
      </c>
      <c r="B191" s="103"/>
      <c r="C191" s="147" t="s">
        <v>156</v>
      </c>
      <c r="D191" s="103" t="s">
        <v>67</v>
      </c>
      <c r="E191" s="2"/>
      <c r="F191" s="21"/>
      <c r="G191" s="21"/>
      <c r="H191" s="21"/>
      <c r="I191" s="21"/>
      <c r="J191" s="22"/>
    </row>
    <row r="192" spans="1:12" x14ac:dyDescent="0.25">
      <c r="A192" s="40" t="s">
        <v>57</v>
      </c>
      <c r="B192" s="103" t="s">
        <v>67</v>
      </c>
      <c r="C192" s="19"/>
      <c r="D192" s="19"/>
      <c r="E192" s="19"/>
      <c r="F192" s="2"/>
      <c r="G192" s="2"/>
      <c r="H192" s="2"/>
      <c r="I192" s="2"/>
      <c r="J192" s="3"/>
    </row>
    <row r="193" spans="1:12" x14ac:dyDescent="0.25">
      <c r="A193" s="35" t="s">
        <v>55</v>
      </c>
      <c r="B193" s="99"/>
      <c r="C193" s="145" t="s">
        <v>56</v>
      </c>
      <c r="D193" s="146"/>
      <c r="E193" s="112"/>
      <c r="F193" s="86"/>
      <c r="G193" s="2"/>
      <c r="H193" s="2"/>
      <c r="I193" s="2"/>
      <c r="J193" s="3"/>
    </row>
    <row r="194" spans="1:12" x14ac:dyDescent="0.25">
      <c r="A194" s="41" t="s">
        <v>107</v>
      </c>
      <c r="B194" s="230" t="s">
        <v>2</v>
      </c>
      <c r="C194" s="205"/>
      <c r="D194" s="205"/>
      <c r="E194" s="206"/>
      <c r="F194" s="2"/>
      <c r="G194" s="2"/>
      <c r="H194" s="2"/>
      <c r="I194" s="2"/>
      <c r="J194" s="3"/>
    </row>
    <row r="195" spans="1:12" x14ac:dyDescent="0.25">
      <c r="A195" s="33" t="s">
        <v>86</v>
      </c>
      <c r="B195" s="143" t="s">
        <v>67</v>
      </c>
      <c r="C195" s="217" t="s">
        <v>2</v>
      </c>
      <c r="D195" s="218"/>
      <c r="E195" s="218"/>
      <c r="F195" s="218"/>
      <c r="G195" s="218"/>
      <c r="H195" s="218"/>
      <c r="I195" s="211"/>
      <c r="J195" s="212"/>
      <c r="L195" t="s">
        <v>2</v>
      </c>
    </row>
    <row r="196" spans="1:12" s="1" customFormat="1" ht="72.95" customHeight="1" x14ac:dyDescent="0.25">
      <c r="A196" s="97" t="s">
        <v>146</v>
      </c>
      <c r="B196" s="42" t="s">
        <v>116</v>
      </c>
      <c r="C196" s="43" t="s">
        <v>0</v>
      </c>
      <c r="D196" s="42" t="s">
        <v>87</v>
      </c>
      <c r="E196" s="42" t="s">
        <v>117</v>
      </c>
      <c r="F196" s="43" t="s">
        <v>144</v>
      </c>
      <c r="G196" s="43" t="s">
        <v>145</v>
      </c>
      <c r="H196" s="43" t="s">
        <v>127</v>
      </c>
      <c r="I196" s="44" t="s">
        <v>120</v>
      </c>
      <c r="J196" s="45" t="s">
        <v>88</v>
      </c>
    </row>
    <row r="197" spans="1:12" x14ac:dyDescent="0.25">
      <c r="A197" s="104"/>
      <c r="B197" s="105"/>
      <c r="C197" s="105"/>
      <c r="D197" s="105"/>
      <c r="E197" s="106"/>
      <c r="F197" s="106"/>
      <c r="G197" s="106"/>
      <c r="H197" s="106"/>
      <c r="I197" s="107"/>
      <c r="J197" s="108"/>
    </row>
    <row r="198" spans="1:12" x14ac:dyDescent="0.25">
      <c r="A198" s="104"/>
      <c r="B198" s="105"/>
      <c r="C198" s="105"/>
      <c r="D198" s="105" t="s">
        <v>2</v>
      </c>
      <c r="E198" s="106"/>
      <c r="F198" s="106"/>
      <c r="G198" s="106"/>
      <c r="H198" s="106" t="s">
        <v>2</v>
      </c>
      <c r="I198" s="107"/>
      <c r="J198" s="108"/>
    </row>
    <row r="199" spans="1:12" x14ac:dyDescent="0.25">
      <c r="A199" s="104"/>
      <c r="B199" s="105"/>
      <c r="C199" s="105"/>
      <c r="D199" s="105"/>
      <c r="E199" s="106" t="s">
        <v>2</v>
      </c>
      <c r="F199" s="106" t="s">
        <v>2</v>
      </c>
      <c r="G199" s="106" t="s">
        <v>2</v>
      </c>
      <c r="H199" s="106" t="s">
        <v>2</v>
      </c>
      <c r="I199" s="107"/>
      <c r="J199" s="108"/>
    </row>
    <row r="200" spans="1:12" x14ac:dyDescent="0.25">
      <c r="A200" s="104"/>
      <c r="B200" s="105"/>
      <c r="C200" s="105"/>
      <c r="D200" s="105"/>
      <c r="E200" s="106"/>
      <c r="F200" s="106"/>
      <c r="G200" s="106"/>
      <c r="H200" s="106"/>
      <c r="I200" s="107"/>
      <c r="J200" s="108"/>
    </row>
    <row r="201" spans="1:12" x14ac:dyDescent="0.25">
      <c r="A201" s="109" t="s">
        <v>142</v>
      </c>
      <c r="B201" s="105"/>
      <c r="C201" s="105"/>
      <c r="D201" s="105"/>
      <c r="E201" s="106"/>
      <c r="F201" s="106"/>
      <c r="G201" s="106"/>
      <c r="H201" s="106"/>
      <c r="I201" s="107"/>
      <c r="J201" s="110"/>
    </row>
    <row r="202" spans="1:12" x14ac:dyDescent="0.25">
      <c r="A202" s="46" t="s">
        <v>1</v>
      </c>
      <c r="B202" s="83">
        <f>SUM(C203:E203)</f>
        <v>0</v>
      </c>
      <c r="C202" s="84"/>
      <c r="D202" s="84"/>
      <c r="E202" s="83">
        <f>SUM(F203:H203)</f>
        <v>0</v>
      </c>
      <c r="F202" s="47">
        <f>SUM(F197:F201)</f>
        <v>0</v>
      </c>
      <c r="G202" s="47">
        <f>SUM(G197:G201)</f>
        <v>0</v>
      </c>
      <c r="H202" s="47">
        <f>SUM(H197:H201)</f>
        <v>0</v>
      </c>
      <c r="I202" s="47"/>
      <c r="J202" s="48" t="s">
        <v>2</v>
      </c>
    </row>
    <row r="203" spans="1:12" x14ac:dyDescent="0.25">
      <c r="B203" s="85">
        <f>IF(B195="Virtual",B191,0)</f>
        <v>0</v>
      </c>
      <c r="C203" s="76">
        <f>SUMIF(B197:B201,"*",F197:F201)</f>
        <v>0</v>
      </c>
      <c r="D203" s="76">
        <f>SUMIF(B197:B201,"*",G197:G201)</f>
        <v>0</v>
      </c>
      <c r="E203" s="76">
        <f>SUMIF(B197:B201,"*",H197:H201)</f>
        <v>0</v>
      </c>
      <c r="F203" s="76">
        <f>SUMIF(E197:E201,"Doc*",F197:F201)</f>
        <v>0</v>
      </c>
      <c r="G203" s="76">
        <f>SUMIF(E197:E201,"Doc*",G197:G201)</f>
        <v>0</v>
      </c>
      <c r="H203" s="76">
        <f>SUMIF(E197:E201,"Doc*",H197:H201)</f>
        <v>0</v>
      </c>
    </row>
    <row r="204" spans="1:12" x14ac:dyDescent="0.25">
      <c r="A204" s="72" t="s">
        <v>154</v>
      </c>
      <c r="B204" s="231"/>
      <c r="C204" s="231"/>
      <c r="D204" s="231"/>
      <c r="E204" s="231"/>
      <c r="F204" s="231"/>
      <c r="G204" s="231"/>
      <c r="H204" s="231"/>
      <c r="I204" s="231"/>
      <c r="J204" s="232"/>
    </row>
    <row r="205" spans="1:12" x14ac:dyDescent="0.25">
      <c r="A205" s="39" t="s">
        <v>4</v>
      </c>
      <c r="B205" s="103" t="s">
        <v>2</v>
      </c>
      <c r="C205" s="147" t="s">
        <v>156</v>
      </c>
      <c r="D205" s="103" t="s">
        <v>67</v>
      </c>
      <c r="E205" s="2"/>
      <c r="F205" s="21"/>
      <c r="G205" s="21"/>
      <c r="H205" s="21"/>
      <c r="I205" s="21"/>
      <c r="J205" s="22"/>
    </row>
    <row r="206" spans="1:12" x14ac:dyDescent="0.25">
      <c r="A206" s="40" t="s">
        <v>57</v>
      </c>
      <c r="B206" s="103" t="s">
        <v>67</v>
      </c>
      <c r="C206" s="19"/>
      <c r="D206" s="19"/>
      <c r="E206" s="19"/>
      <c r="F206" s="2"/>
      <c r="G206" s="2"/>
      <c r="H206" s="2"/>
      <c r="I206" s="2"/>
      <c r="J206" s="3"/>
    </row>
    <row r="207" spans="1:12" x14ac:dyDescent="0.25">
      <c r="A207" s="35" t="s">
        <v>55</v>
      </c>
      <c r="B207" s="99"/>
      <c r="C207" s="145" t="s">
        <v>56</v>
      </c>
      <c r="D207" s="146"/>
      <c r="E207" s="112"/>
      <c r="F207" s="86"/>
      <c r="G207" s="2"/>
      <c r="H207" s="2"/>
      <c r="I207" s="2"/>
      <c r="J207" s="3"/>
    </row>
    <row r="208" spans="1:12" x14ac:dyDescent="0.25">
      <c r="A208" s="41" t="s">
        <v>107</v>
      </c>
      <c r="B208" s="230" t="s">
        <v>2</v>
      </c>
      <c r="C208" s="205"/>
      <c r="D208" s="205"/>
      <c r="E208" s="206"/>
      <c r="F208" s="2"/>
      <c r="G208" s="2"/>
      <c r="H208" s="2"/>
      <c r="I208" s="2"/>
      <c r="J208" s="3"/>
    </row>
    <row r="209" spans="1:12" x14ac:dyDescent="0.25">
      <c r="A209" s="33" t="s">
        <v>86</v>
      </c>
      <c r="B209" s="143" t="s">
        <v>67</v>
      </c>
      <c r="C209" s="217" t="s">
        <v>2</v>
      </c>
      <c r="D209" s="218"/>
      <c r="E209" s="218"/>
      <c r="F209" s="218"/>
      <c r="G209" s="218"/>
      <c r="H209" s="218"/>
      <c r="I209" s="211"/>
      <c r="J209" s="212"/>
      <c r="L209" t="s">
        <v>2</v>
      </c>
    </row>
    <row r="210" spans="1:12" s="1" customFormat="1" ht="72.95" customHeight="1" x14ac:dyDescent="0.25">
      <c r="A210" s="97" t="s">
        <v>55</v>
      </c>
      <c r="B210" s="42" t="s">
        <v>116</v>
      </c>
      <c r="C210" s="43" t="s">
        <v>0</v>
      </c>
      <c r="D210" s="42" t="s">
        <v>87</v>
      </c>
      <c r="E210" s="42" t="s">
        <v>117</v>
      </c>
      <c r="F210" s="43" t="s">
        <v>144</v>
      </c>
      <c r="G210" s="43" t="s">
        <v>145</v>
      </c>
      <c r="H210" s="43" t="s">
        <v>127</v>
      </c>
      <c r="I210" s="44" t="s">
        <v>120</v>
      </c>
      <c r="J210" s="45" t="s">
        <v>88</v>
      </c>
    </row>
    <row r="211" spans="1:12" x14ac:dyDescent="0.25">
      <c r="A211" s="104"/>
      <c r="B211" s="105"/>
      <c r="C211" s="105"/>
      <c r="D211" s="105"/>
      <c r="E211" s="106"/>
      <c r="F211" s="106"/>
      <c r="G211" s="106"/>
      <c r="H211" s="106"/>
      <c r="I211" s="107"/>
      <c r="J211" s="108"/>
    </row>
    <row r="212" spans="1:12" x14ac:dyDescent="0.25">
      <c r="A212" s="104"/>
      <c r="B212" s="105"/>
      <c r="C212" s="105"/>
      <c r="D212" s="105" t="s">
        <v>2</v>
      </c>
      <c r="E212" s="106"/>
      <c r="F212" s="106"/>
      <c r="G212" s="106"/>
      <c r="H212" s="106" t="s">
        <v>2</v>
      </c>
      <c r="I212" s="107"/>
      <c r="J212" s="108"/>
    </row>
    <row r="213" spans="1:12" x14ac:dyDescent="0.25">
      <c r="A213" s="104"/>
      <c r="B213" s="105"/>
      <c r="C213" s="105"/>
      <c r="D213" s="105"/>
      <c r="E213" s="106" t="s">
        <v>2</v>
      </c>
      <c r="F213" s="106"/>
      <c r="G213" s="106" t="s">
        <v>2</v>
      </c>
      <c r="H213" s="106" t="s">
        <v>2</v>
      </c>
      <c r="I213" s="107"/>
      <c r="J213" s="108"/>
    </row>
    <row r="214" spans="1:12" x14ac:dyDescent="0.25">
      <c r="A214" s="104"/>
      <c r="B214" s="105"/>
      <c r="C214" s="105"/>
      <c r="D214" s="105"/>
      <c r="E214" s="106"/>
      <c r="F214" s="106"/>
      <c r="G214" s="106"/>
      <c r="H214" s="106"/>
      <c r="I214" s="107"/>
      <c r="J214" s="108"/>
    </row>
    <row r="215" spans="1:12" x14ac:dyDescent="0.25">
      <c r="A215" s="109" t="s">
        <v>142</v>
      </c>
      <c r="B215" s="105"/>
      <c r="C215" s="105"/>
      <c r="D215" s="105"/>
      <c r="E215" s="106"/>
      <c r="F215" s="106"/>
      <c r="G215" s="106"/>
      <c r="H215" s="106"/>
      <c r="I215" s="107"/>
      <c r="J215" s="110"/>
    </row>
    <row r="216" spans="1:12" x14ac:dyDescent="0.25">
      <c r="A216" s="46" t="s">
        <v>1</v>
      </c>
      <c r="B216" s="83">
        <f>SUM(C217:E217)</f>
        <v>0</v>
      </c>
      <c r="C216" s="84"/>
      <c r="D216" s="84"/>
      <c r="E216" s="83">
        <f>SUM(F217:H217)</f>
        <v>0</v>
      </c>
      <c r="F216" s="47">
        <f>SUM(F211:F215)</f>
        <v>0</v>
      </c>
      <c r="G216" s="47">
        <f>SUM(G211:G215)</f>
        <v>0</v>
      </c>
      <c r="H216" s="47">
        <f>SUM(H211:H215)</f>
        <v>0</v>
      </c>
      <c r="I216" s="47"/>
      <c r="J216" s="48" t="s">
        <v>2</v>
      </c>
    </row>
    <row r="217" spans="1:12" x14ac:dyDescent="0.25">
      <c r="B217" s="85">
        <f>IF(B209="Virtual",B205,0)</f>
        <v>0</v>
      </c>
      <c r="C217" s="76">
        <f>SUMIF(B211:B215,"*",F211:F215)</f>
        <v>0</v>
      </c>
      <c r="D217" s="76">
        <f>SUMIF(B211:B215,"*",G211:G215)</f>
        <v>0</v>
      </c>
      <c r="E217" s="76">
        <f>SUMIF(B211:B215,"*",H211:H215)</f>
        <v>0</v>
      </c>
      <c r="F217" s="76">
        <f>SUMIF(E211:E215,"Doc*",F211:F215)</f>
        <v>0</v>
      </c>
      <c r="G217" s="76">
        <f>SUMIF(E211:E215,"Doc*",G211:G215)</f>
        <v>0</v>
      </c>
      <c r="H217" s="76">
        <f>SUMIF(E211:E215,"Doc*",H211:H215)</f>
        <v>0</v>
      </c>
    </row>
    <row r="218" spans="1:12" x14ac:dyDescent="0.25">
      <c r="A218" s="79" t="s">
        <v>111</v>
      </c>
    </row>
    <row r="221" spans="1:12" x14ac:dyDescent="0.25">
      <c r="A221" s="49" t="s">
        <v>7</v>
      </c>
      <c r="B221" s="50"/>
      <c r="C221" s="51"/>
    </row>
    <row r="222" spans="1:12" x14ac:dyDescent="0.25">
      <c r="A222" s="62" t="s">
        <v>8</v>
      </c>
      <c r="B222" s="63" t="s">
        <v>2</v>
      </c>
      <c r="C222" s="69">
        <f>SUM(N398:N594)</f>
        <v>0</v>
      </c>
      <c r="D222" t="s">
        <v>2</v>
      </c>
    </row>
    <row r="223" spans="1:12" x14ac:dyDescent="0.25">
      <c r="A223" s="64" t="s">
        <v>9</v>
      </c>
      <c r="B223" s="65" t="s">
        <v>2</v>
      </c>
      <c r="C223" s="70">
        <f>SUM(P398:P673)</f>
        <v>0</v>
      </c>
    </row>
    <row r="224" spans="1:12" x14ac:dyDescent="0.25">
      <c r="A224" s="64" t="s">
        <v>54</v>
      </c>
      <c r="B224" s="65" t="s">
        <v>2</v>
      </c>
      <c r="C224" s="70">
        <f>SUM(T392:T594)</f>
        <v>0</v>
      </c>
    </row>
    <row r="225" spans="1:9" x14ac:dyDescent="0.25">
      <c r="A225" s="64" t="s">
        <v>125</v>
      </c>
      <c r="B225" s="65"/>
      <c r="C225" s="70">
        <f>B20+B34+B48+B62+B76+B90+B104+B118+B132+B146+B160+B174+B188+B202+B216</f>
        <v>0</v>
      </c>
      <c r="D225" t="s">
        <v>2</v>
      </c>
    </row>
    <row r="226" spans="1:9" x14ac:dyDescent="0.25">
      <c r="A226" s="242" t="s">
        <v>124</v>
      </c>
      <c r="B226" s="243"/>
      <c r="C226" s="77" t="e">
        <f>C225/C231</f>
        <v>#DIV/0!</v>
      </c>
      <c r="D226" t="s">
        <v>2</v>
      </c>
    </row>
    <row r="227" spans="1:9" x14ac:dyDescent="0.25">
      <c r="A227" s="64" t="s">
        <v>10</v>
      </c>
      <c r="B227" s="66"/>
      <c r="C227" s="70">
        <f>E20+E34+E48+E62+E76+E90+E104+E118+E132+E146+E160+E174+E188+E202+E216</f>
        <v>0</v>
      </c>
      <c r="D227" t="s">
        <v>2</v>
      </c>
    </row>
    <row r="228" spans="1:9" ht="17.45" customHeight="1" x14ac:dyDescent="0.25">
      <c r="A228" s="240" t="s">
        <v>119</v>
      </c>
      <c r="B228" s="241"/>
      <c r="C228" s="81" t="e">
        <f>(B21+B35+B49+B63+B77+B91+B105+B119+B133+B147+B161)/'Dades Estudi'!B10</f>
        <v>#DIV/0!</v>
      </c>
    </row>
    <row r="229" spans="1:9" x14ac:dyDescent="0.25">
      <c r="A229" s="67" t="s">
        <v>98</v>
      </c>
      <c r="B229" s="68"/>
      <c r="C229" s="78" t="e">
        <f>C227/C231</f>
        <v>#DIV/0!</v>
      </c>
      <c r="D229" t="s">
        <v>2</v>
      </c>
    </row>
    <row r="231" spans="1:9" x14ac:dyDescent="0.25">
      <c r="A231" s="52" t="s">
        <v>11</v>
      </c>
      <c r="B231" s="53"/>
      <c r="C231" s="54">
        <f>C222+C223+C224</f>
        <v>0</v>
      </c>
    </row>
    <row r="234" spans="1:9" x14ac:dyDescent="0.25">
      <c r="A234" s="237" t="s">
        <v>49</v>
      </c>
      <c r="B234" s="237"/>
      <c r="C234" s="237"/>
      <c r="D234" s="237"/>
      <c r="E234" s="237"/>
      <c r="F234" s="237"/>
      <c r="G234" s="237"/>
      <c r="H234" s="237"/>
      <c r="I234" s="237"/>
    </row>
    <row r="235" spans="1:9" x14ac:dyDescent="0.25">
      <c r="A235" s="23"/>
      <c r="B235" s="24"/>
      <c r="C235" s="25"/>
      <c r="E235" s="23"/>
      <c r="F235" s="24"/>
      <c r="G235" s="24"/>
      <c r="H235" s="24"/>
      <c r="I235" s="25"/>
    </row>
    <row r="236" spans="1:9" x14ac:dyDescent="0.25">
      <c r="A236" s="26"/>
      <c r="B236" s="27"/>
      <c r="C236" s="28"/>
      <c r="E236" s="26"/>
      <c r="F236" s="27"/>
      <c r="G236" s="27"/>
      <c r="H236" s="27"/>
      <c r="I236" s="28"/>
    </row>
    <row r="237" spans="1:9" x14ac:dyDescent="0.25">
      <c r="A237" s="26"/>
      <c r="B237" s="27"/>
      <c r="C237" s="28"/>
      <c r="E237" s="26"/>
      <c r="F237" s="27"/>
      <c r="G237" s="27"/>
      <c r="H237" s="27"/>
      <c r="I237" s="28"/>
    </row>
    <row r="238" spans="1:9" x14ac:dyDescent="0.25">
      <c r="A238" s="26"/>
      <c r="B238" s="27"/>
      <c r="C238" s="28"/>
      <c r="E238" s="26"/>
      <c r="F238" s="27"/>
      <c r="G238" s="27"/>
      <c r="H238" s="27"/>
      <c r="I238" s="28"/>
    </row>
    <row r="239" spans="1:9" x14ac:dyDescent="0.25">
      <c r="A239" s="26"/>
      <c r="B239" s="27"/>
      <c r="C239" s="28"/>
      <c r="E239" s="26"/>
      <c r="F239" s="27"/>
      <c r="G239" s="27"/>
      <c r="H239" s="27"/>
      <c r="I239" s="28"/>
    </row>
    <row r="240" spans="1:9" x14ac:dyDescent="0.25">
      <c r="A240" s="26"/>
      <c r="B240" s="27"/>
      <c r="C240" s="28"/>
      <c r="E240" s="26"/>
      <c r="F240" s="27"/>
      <c r="G240" s="27"/>
      <c r="H240" s="27"/>
      <c r="I240" s="28"/>
    </row>
    <row r="241" spans="1:9" x14ac:dyDescent="0.25">
      <c r="A241" s="26"/>
      <c r="B241" s="27"/>
      <c r="C241" s="28"/>
      <c r="E241" s="26"/>
      <c r="F241" s="27"/>
      <c r="G241" s="27"/>
      <c r="H241" s="27"/>
      <c r="I241" s="28"/>
    </row>
    <row r="242" spans="1:9" x14ac:dyDescent="0.25">
      <c r="A242" s="26"/>
      <c r="B242" s="27"/>
      <c r="C242" s="28"/>
      <c r="E242" s="26"/>
      <c r="F242" s="27"/>
      <c r="G242" s="27"/>
      <c r="H242" s="27"/>
      <c r="I242" s="28"/>
    </row>
    <row r="243" spans="1:9" x14ac:dyDescent="0.25">
      <c r="A243" s="26"/>
      <c r="B243" s="27"/>
      <c r="C243" s="28"/>
      <c r="E243" s="26"/>
      <c r="F243" s="27"/>
      <c r="G243" s="27"/>
      <c r="H243" s="27"/>
      <c r="I243" s="28"/>
    </row>
    <row r="244" spans="1:9" x14ac:dyDescent="0.25">
      <c r="A244" s="29"/>
      <c r="B244" s="30"/>
      <c r="C244" s="31"/>
      <c r="E244" s="29"/>
      <c r="F244" s="30"/>
      <c r="G244" s="30"/>
      <c r="H244" s="30"/>
      <c r="I244" s="31"/>
    </row>
    <row r="245" spans="1:9" x14ac:dyDescent="0.25">
      <c r="A245" s="236" t="s">
        <v>44</v>
      </c>
      <c r="B245" s="236"/>
      <c r="C245" s="236"/>
      <c r="D245" t="s">
        <v>2</v>
      </c>
      <c r="E245" s="55" t="s">
        <v>45</v>
      </c>
      <c r="F245" s="10"/>
      <c r="G245" s="10"/>
      <c r="H245" s="10"/>
      <c r="I245" s="10"/>
    </row>
    <row r="246" spans="1:9" x14ac:dyDescent="0.25">
      <c r="E246" s="87" t="s">
        <v>46</v>
      </c>
      <c r="F246" s="56"/>
      <c r="G246" s="56"/>
      <c r="H246" s="56"/>
      <c r="I246" s="57"/>
    </row>
    <row r="247" spans="1:9" x14ac:dyDescent="0.25">
      <c r="E247" s="58" t="s">
        <v>123</v>
      </c>
      <c r="F247" s="59"/>
      <c r="G247" s="59"/>
      <c r="H247" s="238"/>
      <c r="I247" s="239"/>
    </row>
    <row r="250" spans="1:9" x14ac:dyDescent="0.25">
      <c r="A250" s="221" t="s">
        <v>52</v>
      </c>
      <c r="B250" s="222"/>
      <c r="C250" s="222"/>
      <c r="D250" s="222"/>
      <c r="E250" s="222"/>
      <c r="F250" s="222"/>
      <c r="G250" s="222"/>
      <c r="H250" s="222"/>
      <c r="I250" s="223"/>
    </row>
    <row r="251" spans="1:9" x14ac:dyDescent="0.25">
      <c r="A251" s="224" t="s">
        <v>50</v>
      </c>
      <c r="B251" s="225"/>
      <c r="C251" s="225"/>
      <c r="D251" s="225"/>
      <c r="E251" s="225"/>
      <c r="F251" s="225"/>
      <c r="G251" s="225"/>
      <c r="H251" s="225"/>
      <c r="I251" s="226"/>
    </row>
    <row r="252" spans="1:9" x14ac:dyDescent="0.25">
      <c r="A252" s="233" t="s">
        <v>51</v>
      </c>
      <c r="B252" s="234"/>
      <c r="C252" s="234"/>
      <c r="D252" s="234"/>
      <c r="E252" s="234"/>
      <c r="F252" s="234"/>
      <c r="G252" s="234"/>
      <c r="H252" s="234"/>
      <c r="I252" s="235"/>
    </row>
    <row r="253" spans="1:9" x14ac:dyDescent="0.25">
      <c r="A253" s="16"/>
      <c r="B253" s="16"/>
      <c r="C253" s="16"/>
      <c r="D253" s="16"/>
      <c r="E253" s="16"/>
      <c r="F253" s="16"/>
      <c r="G253" s="16"/>
      <c r="H253" s="16"/>
      <c r="I253" s="16"/>
    </row>
    <row r="254" spans="1:9" x14ac:dyDescent="0.25">
      <c r="A254" s="208" t="s">
        <v>108</v>
      </c>
      <c r="B254" s="209"/>
      <c r="C254" s="209"/>
      <c r="D254" s="209"/>
      <c r="E254" s="209"/>
      <c r="F254" s="209"/>
      <c r="G254" s="209"/>
      <c r="H254" s="209"/>
      <c r="I254" s="210"/>
    </row>
    <row r="255" spans="1:9" x14ac:dyDescent="0.25">
      <c r="A255" s="227" t="s">
        <v>126</v>
      </c>
      <c r="B255" s="228"/>
      <c r="C255" s="228"/>
      <c r="D255" s="228"/>
      <c r="E255" s="228"/>
      <c r="F255" s="228"/>
      <c r="G255" s="228"/>
      <c r="H255" s="228"/>
      <c r="I255" s="229"/>
    </row>
    <row r="380" spans="13:29" x14ac:dyDescent="0.25">
      <c r="M380" t="s">
        <v>67</v>
      </c>
      <c r="N380" t="s">
        <v>65</v>
      </c>
      <c r="O380" t="s">
        <v>118</v>
      </c>
      <c r="P380" t="s">
        <v>66</v>
      </c>
      <c r="R380" t="s">
        <v>67</v>
      </c>
      <c r="S380" t="s">
        <v>78</v>
      </c>
      <c r="T380" t="s">
        <v>79</v>
      </c>
      <c r="U380" t="s">
        <v>80</v>
      </c>
      <c r="V380" t="s">
        <v>81</v>
      </c>
      <c r="W380" t="s">
        <v>82</v>
      </c>
      <c r="X380" t="s">
        <v>83</v>
      </c>
      <c r="Y380" t="s">
        <v>84</v>
      </c>
      <c r="Z380" t="s">
        <v>85</v>
      </c>
      <c r="AA380" t="s">
        <v>114</v>
      </c>
      <c r="AB380" t="s">
        <v>115</v>
      </c>
      <c r="AC380" t="s">
        <v>2</v>
      </c>
    </row>
    <row r="382" spans="13:29" x14ac:dyDescent="0.25">
      <c r="M382" t="s">
        <v>67</v>
      </c>
      <c r="N382" t="s">
        <v>58</v>
      </c>
      <c r="O382" t="s">
        <v>59</v>
      </c>
      <c r="P382" t="s">
        <v>60</v>
      </c>
      <c r="Q382" t="s">
        <v>61</v>
      </c>
      <c r="R382" t="s">
        <v>62</v>
      </c>
      <c r="S382" t="s">
        <v>63</v>
      </c>
      <c r="T382" t="s">
        <v>68</v>
      </c>
    </row>
    <row r="383" spans="13:29" x14ac:dyDescent="0.25">
      <c r="M383" t="s">
        <v>67</v>
      </c>
      <c r="N383" t="s">
        <v>75</v>
      </c>
      <c r="O383" t="s">
        <v>76</v>
      </c>
      <c r="P383" t="s">
        <v>77</v>
      </c>
      <c r="Q383" t="s">
        <v>2</v>
      </c>
      <c r="R383" t="s">
        <v>2</v>
      </c>
      <c r="S383" t="s">
        <v>2</v>
      </c>
      <c r="T383" t="s">
        <v>2</v>
      </c>
      <c r="U383" t="s">
        <v>2</v>
      </c>
    </row>
    <row r="384" spans="13:29" x14ac:dyDescent="0.25">
      <c r="M384" t="s">
        <v>67</v>
      </c>
      <c r="N384" t="s">
        <v>69</v>
      </c>
      <c r="O384" t="s">
        <v>70</v>
      </c>
      <c r="P384" t="s">
        <v>71</v>
      </c>
      <c r="Q384" t="s">
        <v>72</v>
      </c>
      <c r="R384" t="s">
        <v>135</v>
      </c>
      <c r="S384" t="s">
        <v>73</v>
      </c>
      <c r="T384" t="s">
        <v>74</v>
      </c>
    </row>
    <row r="391" spans="11:46" x14ac:dyDescent="0.25">
      <c r="M391">
        <v>1</v>
      </c>
    </row>
    <row r="392" spans="11:46" x14ac:dyDescent="0.25">
      <c r="M392" s="4" t="s">
        <v>27</v>
      </c>
      <c r="N392" s="4"/>
      <c r="O392" s="4"/>
      <c r="P392" s="4"/>
      <c r="Q392" s="4"/>
      <c r="R392" s="4"/>
      <c r="S392" s="4"/>
      <c r="T392" s="4"/>
      <c r="U392" s="4"/>
      <c r="V392" s="4"/>
      <c r="W392" s="4"/>
      <c r="X392" s="4"/>
      <c r="Y392" s="4"/>
      <c r="Z392" s="4"/>
      <c r="AA392" s="1"/>
      <c r="AB392" s="1"/>
      <c r="AC392" s="1"/>
      <c r="AD392" s="1"/>
      <c r="AE392" s="1"/>
      <c r="AF392" s="1"/>
      <c r="AG392" s="1"/>
      <c r="AH392" s="1"/>
      <c r="AI392" s="1"/>
      <c r="AJ392" s="1"/>
      <c r="AK392" s="1"/>
      <c r="AL392" s="1"/>
      <c r="AM392" s="1"/>
      <c r="AN392" s="1"/>
      <c r="AO392" s="1"/>
      <c r="AP392" s="1"/>
      <c r="AQ392" s="1"/>
      <c r="AR392" s="1"/>
      <c r="AS392" s="1"/>
      <c r="AT392" s="1"/>
    </row>
    <row r="393" spans="11:46" x14ac:dyDescent="0.25">
      <c r="M393" s="7"/>
      <c r="N393" s="7"/>
      <c r="O393" s="8"/>
      <c r="P393" s="7"/>
      <c r="Q393" s="8"/>
      <c r="R393" s="7"/>
      <c r="S393" s="8"/>
      <c r="T393" s="8"/>
      <c r="U393" s="8"/>
      <c r="V393" s="8"/>
      <c r="W393" s="8"/>
      <c r="X393" s="8"/>
      <c r="Y393" s="8"/>
      <c r="Z393" s="8"/>
      <c r="AC393" s="9">
        <f>IF(TRIM($B16)&lt;&gt;"",F16,0)</f>
        <v>0</v>
      </c>
      <c r="AD393" s="10"/>
      <c r="AE393" s="9">
        <f>IF(TRIM($B16)&lt;&gt;"",G16,0)</f>
        <v>0</v>
      </c>
      <c r="AF393" s="10"/>
      <c r="AG393" s="9">
        <f>IF(TRIM($B16)&lt;&gt;"",H16,0)</f>
        <v>0</v>
      </c>
      <c r="AH393" s="8"/>
      <c r="AI393" s="11">
        <f t="shared" ref="AI393:AK395" si="0">IF(ISNUMBER(FIND("doc",LOWER($E16))),F16,0)</f>
        <v>0</v>
      </c>
      <c r="AJ393" s="11">
        <f t="shared" si="0"/>
        <v>0</v>
      </c>
      <c r="AK393" s="11">
        <f t="shared" si="0"/>
        <v>0</v>
      </c>
      <c r="AL393" s="8"/>
      <c r="AM393" s="10">
        <f>SUM(AC393:AG393)</f>
        <v>0</v>
      </c>
      <c r="AN393" s="8"/>
      <c r="AO393" s="11">
        <f>AI393+AJ393+AK393</f>
        <v>0</v>
      </c>
      <c r="AS393" t="s">
        <v>67</v>
      </c>
    </row>
    <row r="394" spans="11:46" x14ac:dyDescent="0.25">
      <c r="M394" s="7"/>
      <c r="N394" s="7"/>
      <c r="O394" s="7"/>
      <c r="P394" s="7"/>
      <c r="Q394" s="8"/>
      <c r="R394" s="7"/>
      <c r="S394" s="8"/>
      <c r="T394" s="8"/>
      <c r="U394" s="8"/>
      <c r="V394" s="8"/>
      <c r="W394" s="8"/>
      <c r="X394" s="8"/>
      <c r="Y394" s="8"/>
      <c r="Z394" s="8"/>
      <c r="AC394" s="9">
        <f>IF(TRIM($B17)&lt;&gt;"",F17,0)</f>
        <v>0</v>
      </c>
      <c r="AD394" s="10"/>
      <c r="AE394" s="9">
        <f>IF(TRIM($B17)&lt;&gt;"",G17,0)</f>
        <v>0</v>
      </c>
      <c r="AF394" s="10"/>
      <c r="AG394" s="9">
        <f>IF(TRIM($B17)&lt;&gt;"",H17,0)</f>
        <v>0</v>
      </c>
      <c r="AH394" s="8"/>
      <c r="AI394" s="11">
        <f t="shared" si="0"/>
        <v>0</v>
      </c>
      <c r="AJ394" s="11">
        <f t="shared" si="0"/>
        <v>0</v>
      </c>
      <c r="AK394" s="11">
        <f t="shared" si="0"/>
        <v>0</v>
      </c>
      <c r="AL394" s="8"/>
      <c r="AM394" s="10">
        <f t="shared" ref="AM394:AM397" si="1">SUM(AC394:AG394)</f>
        <v>0</v>
      </c>
      <c r="AN394" s="8"/>
      <c r="AO394" s="11">
        <f t="shared" ref="AO394:AO397" si="2">AI394+AJ394+AK394</f>
        <v>0</v>
      </c>
      <c r="AS394" t="s">
        <v>58</v>
      </c>
    </row>
    <row r="395" spans="11:46" x14ac:dyDescent="0.25">
      <c r="M395" s="7"/>
      <c r="N395" s="7"/>
      <c r="O395" s="8"/>
      <c r="P395" s="7"/>
      <c r="Q395" s="8"/>
      <c r="R395" s="7"/>
      <c r="S395" s="8"/>
      <c r="T395" s="8"/>
      <c r="U395" s="8"/>
      <c r="V395" s="8"/>
      <c r="W395" s="8"/>
      <c r="X395" s="8"/>
      <c r="Y395" s="8"/>
      <c r="Z395" s="8"/>
      <c r="AC395" s="9">
        <f>IF(TRIM($B18)&lt;&gt;"",F18,0)</f>
        <v>0</v>
      </c>
      <c r="AD395" s="10"/>
      <c r="AE395" s="9">
        <f>IF(TRIM($B18)&lt;&gt;"",G18,0)</f>
        <v>0</v>
      </c>
      <c r="AF395" s="10"/>
      <c r="AG395" s="9">
        <f>IF(TRIM($B18)&lt;&gt;"",H18,0)</f>
        <v>0</v>
      </c>
      <c r="AH395" s="8"/>
      <c r="AI395" s="11">
        <f t="shared" si="0"/>
        <v>0</v>
      </c>
      <c r="AJ395" s="11">
        <f t="shared" si="0"/>
        <v>0</v>
      </c>
      <c r="AK395" s="11">
        <f t="shared" si="0"/>
        <v>0</v>
      </c>
      <c r="AL395" s="8"/>
      <c r="AM395" s="10">
        <f t="shared" si="1"/>
        <v>0</v>
      </c>
      <c r="AN395" s="8"/>
      <c r="AO395" s="11">
        <f t="shared" si="2"/>
        <v>0</v>
      </c>
      <c r="AS395" t="s">
        <v>59</v>
      </c>
    </row>
    <row r="396" spans="11:46" x14ac:dyDescent="0.25">
      <c r="M396" s="7"/>
      <c r="N396" s="7"/>
      <c r="O396" s="8"/>
      <c r="P396" s="7"/>
      <c r="Q396" s="8"/>
      <c r="R396" s="7"/>
      <c r="S396" s="8"/>
      <c r="T396" s="8"/>
      <c r="U396" s="8"/>
      <c r="V396" s="8"/>
      <c r="W396" s="8"/>
      <c r="X396" s="8"/>
      <c r="Y396" s="8"/>
      <c r="Z396" s="8"/>
      <c r="AC396" s="9">
        <f>IF(TRIM($B19)&lt;&gt;"",F19,0)</f>
        <v>0</v>
      </c>
      <c r="AD396" s="10"/>
      <c r="AE396" s="9">
        <f>IF(TRIM($B19)&lt;&gt;"",G19,0)</f>
        <v>0</v>
      </c>
      <c r="AF396" s="10"/>
      <c r="AG396" s="9">
        <f>IF(TRIM($B19)&lt;&gt;"",H19,0)</f>
        <v>0</v>
      </c>
      <c r="AH396" s="8"/>
      <c r="AI396" s="11">
        <f>IF(ISNUMBER(FIND("doc",LOWER(#REF!))),#REF!,0)</f>
        <v>0</v>
      </c>
      <c r="AJ396" s="11">
        <f>IF(ISNUMBER(FIND("doc",LOWER(#REF!))),#REF!,0)</f>
        <v>0</v>
      </c>
      <c r="AK396" s="11">
        <f>IF(ISNUMBER(FIND("doc",LOWER(#REF!))),#REF!,0)</f>
        <v>0</v>
      </c>
      <c r="AL396" s="8"/>
      <c r="AM396" s="10">
        <f t="shared" si="1"/>
        <v>0</v>
      </c>
      <c r="AN396" s="8"/>
      <c r="AO396" s="11">
        <f t="shared" si="2"/>
        <v>0</v>
      </c>
      <c r="AS396" t="s">
        <v>60</v>
      </c>
    </row>
    <row r="397" spans="11:46" x14ac:dyDescent="0.25">
      <c r="M397" s="7"/>
      <c r="N397" s="7"/>
      <c r="O397" s="8"/>
      <c r="P397" s="7"/>
      <c r="Q397" s="8"/>
      <c r="R397" s="7"/>
      <c r="S397" s="8"/>
      <c r="T397" s="8"/>
      <c r="U397" s="8"/>
      <c r="V397" s="8"/>
      <c r="W397" s="8"/>
      <c r="X397" s="8"/>
      <c r="Y397" s="8"/>
      <c r="Z397" s="8"/>
      <c r="AC397" s="9" t="e">
        <f>IF(TRIM(#REF!)&lt;&gt;"",#REF!,0)</f>
        <v>#REF!</v>
      </c>
      <c r="AD397" s="10"/>
      <c r="AE397" s="9" t="e">
        <f>IF(TRIM(#REF!)&lt;&gt;"",#REF!,0)</f>
        <v>#REF!</v>
      </c>
      <c r="AF397" s="10"/>
      <c r="AG397" s="9" t="e">
        <f>IF(TRIM(#REF!)&lt;&gt;"",#REF!,0)</f>
        <v>#REF!</v>
      </c>
      <c r="AH397" s="8"/>
      <c r="AI397" s="11">
        <f>IF(ISNUMBER(FIND("doc",LOWER(#REF!))),#REF!,0)</f>
        <v>0</v>
      </c>
      <c r="AJ397" s="11">
        <f>IF(ISNUMBER(FIND("doc",LOWER(#REF!))),#REF!,0)</f>
        <v>0</v>
      </c>
      <c r="AK397" s="11">
        <f>IF(ISNUMBER(FIND("doc",LOWER(#REF!))),#REF!,0)</f>
        <v>0</v>
      </c>
      <c r="AL397" s="8"/>
      <c r="AM397" s="10" t="e">
        <f t="shared" si="1"/>
        <v>#REF!</v>
      </c>
      <c r="AN397" s="8"/>
      <c r="AO397" s="11">
        <f t="shared" si="2"/>
        <v>0</v>
      </c>
      <c r="AS397" t="s">
        <v>61</v>
      </c>
    </row>
    <row r="398" spans="11:46" ht="24.75" x14ac:dyDescent="0.25">
      <c r="M398" s="5" t="s">
        <v>14</v>
      </c>
      <c r="N398" s="6">
        <f>F20</f>
        <v>0</v>
      </c>
      <c r="O398" s="5" t="s">
        <v>12</v>
      </c>
      <c r="P398" s="6">
        <f>G20</f>
        <v>0</v>
      </c>
      <c r="Q398" s="5" t="s">
        <v>13</v>
      </c>
      <c r="R398" s="6">
        <f>N398+P398</f>
        <v>0</v>
      </c>
      <c r="S398" s="5" t="s">
        <v>15</v>
      </c>
      <c r="T398" s="6">
        <f>H20</f>
        <v>0</v>
      </c>
      <c r="U398" s="5" t="s">
        <v>16</v>
      </c>
      <c r="V398" s="14">
        <f>R398+T398</f>
        <v>0</v>
      </c>
      <c r="W398" s="5" t="s">
        <v>5</v>
      </c>
      <c r="X398" s="13" t="e">
        <f>SUM(AM393:AM397)</f>
        <v>#REF!</v>
      </c>
      <c r="Y398" s="5" t="s">
        <v>6</v>
      </c>
      <c r="Z398" s="12">
        <f>SUM(AI393:AK397)</f>
        <v>0</v>
      </c>
      <c r="AS398" t="s">
        <v>62</v>
      </c>
    </row>
    <row r="399" spans="11:46" x14ac:dyDescent="0.25">
      <c r="K399" t="s">
        <v>67</v>
      </c>
      <c r="AS399" t="s">
        <v>63</v>
      </c>
    </row>
    <row r="400" spans="11:46" x14ac:dyDescent="0.25">
      <c r="K400" t="s">
        <v>157</v>
      </c>
      <c r="AS400" t="s">
        <v>64</v>
      </c>
    </row>
    <row r="401" spans="11:46" x14ac:dyDescent="0.25">
      <c r="K401" t="s">
        <v>158</v>
      </c>
    </row>
    <row r="405" spans="11:46" x14ac:dyDescent="0.25">
      <c r="M405">
        <v>2</v>
      </c>
    </row>
    <row r="406" spans="11:46" x14ac:dyDescent="0.25">
      <c r="M406" s="4" t="s">
        <v>27</v>
      </c>
      <c r="N406" s="4"/>
      <c r="O406" s="4"/>
      <c r="P406" s="4"/>
      <c r="Q406" s="4"/>
      <c r="R406" s="4"/>
      <c r="S406" s="4"/>
      <c r="T406" s="4"/>
      <c r="U406" s="4"/>
      <c r="V406" s="4"/>
      <c r="W406" s="4"/>
      <c r="X406" s="4"/>
      <c r="Y406" s="4"/>
      <c r="Z406" s="4"/>
      <c r="AA406" s="1"/>
      <c r="AB406" s="1"/>
      <c r="AC406" s="1"/>
      <c r="AD406" s="1"/>
      <c r="AE406" s="1"/>
      <c r="AF406" s="1"/>
      <c r="AG406" s="1"/>
      <c r="AH406" s="1"/>
      <c r="AI406" s="1"/>
      <c r="AJ406" s="1"/>
      <c r="AK406" s="1"/>
      <c r="AL406" s="1"/>
      <c r="AM406" s="1"/>
      <c r="AN406" s="1"/>
      <c r="AO406" s="1"/>
      <c r="AP406" s="1"/>
      <c r="AQ406" s="1"/>
      <c r="AR406" s="1"/>
      <c r="AS406" s="1"/>
      <c r="AT406" s="1"/>
    </row>
    <row r="407" spans="11:46" x14ac:dyDescent="0.25">
      <c r="M407" s="7"/>
      <c r="N407" s="7"/>
      <c r="O407" s="8"/>
      <c r="P407" s="7"/>
      <c r="Q407" s="8"/>
      <c r="R407" s="7"/>
      <c r="S407" s="8"/>
      <c r="T407" s="8"/>
      <c r="U407" s="8"/>
      <c r="V407" s="8"/>
      <c r="W407" s="8"/>
      <c r="X407" s="8"/>
      <c r="Y407" s="8"/>
      <c r="Z407" s="8"/>
      <c r="AC407" s="9">
        <f>IF(TRIM($B29)&lt;&gt;"",F29,0)</f>
        <v>0</v>
      </c>
      <c r="AD407" s="10"/>
      <c r="AE407" s="9">
        <f>IF(TRIM($B29)&lt;&gt;"",G29,0)</f>
        <v>0</v>
      </c>
      <c r="AF407" s="10"/>
      <c r="AG407" s="9">
        <f>IF(TRIM($B29)&lt;&gt;"",H29,0)</f>
        <v>0</v>
      </c>
      <c r="AH407" s="8"/>
      <c r="AI407" s="11">
        <f>IF(ISNUMBER(FIND("doc",LOWER($E29))),F29,0)</f>
        <v>0</v>
      </c>
      <c r="AJ407" s="11">
        <f>IF(ISNUMBER(FIND("doc",LOWER($E29))),G29,0)</f>
        <v>0</v>
      </c>
      <c r="AK407" s="11">
        <f>IF(ISNUMBER(FIND("doc",LOWER($E29))),H29,0)</f>
        <v>0</v>
      </c>
      <c r="AL407" s="8"/>
      <c r="AM407" s="10">
        <f>SUM(AC407:AG407)</f>
        <v>0</v>
      </c>
      <c r="AN407" s="8"/>
      <c r="AO407" s="11">
        <f>AI407+AJ407+AK407</f>
        <v>0</v>
      </c>
    </row>
    <row r="408" spans="11:46" x14ac:dyDescent="0.25">
      <c r="M408" s="7"/>
      <c r="N408" s="7"/>
      <c r="O408" s="7"/>
      <c r="P408" s="7"/>
      <c r="Q408" s="8"/>
      <c r="R408" s="7"/>
      <c r="S408" s="8"/>
      <c r="T408" s="8"/>
      <c r="U408" s="8"/>
      <c r="V408" s="8"/>
      <c r="W408" s="8"/>
      <c r="X408" s="8"/>
      <c r="Y408" s="8"/>
      <c r="Z408" s="8"/>
      <c r="AC408" s="9" t="e">
        <f>IF(TRIM(#REF!)&lt;&gt;"",#REF!,0)</f>
        <v>#REF!</v>
      </c>
      <c r="AD408" s="9"/>
      <c r="AE408" s="9" t="e">
        <f>IF(TRIM(#REF!)&lt;&gt;"",#REF!,0)</f>
        <v>#REF!</v>
      </c>
      <c r="AF408" s="10"/>
      <c r="AG408" s="9" t="e">
        <f>IF(TRIM(#REF!)&lt;&gt;"",#REF!,0)</f>
        <v>#REF!</v>
      </c>
      <c r="AH408" s="8"/>
      <c r="AI408" s="11">
        <f>IF(ISNUMBER(FIND("doc",LOWER(#REF!))),#REF!,0)</f>
        <v>0</v>
      </c>
      <c r="AJ408" s="11">
        <f>IF(ISNUMBER(FIND("doc",LOWER(#REF!))),#REF!,0)</f>
        <v>0</v>
      </c>
      <c r="AK408" s="11">
        <f>IF(ISNUMBER(FIND("doc",LOWER(#REF!))),#REF!,0)</f>
        <v>0</v>
      </c>
      <c r="AL408" s="8"/>
      <c r="AM408" s="10" t="e">
        <f t="shared" ref="AM408:AM411" si="3">SUM(AC408:AG408)</f>
        <v>#REF!</v>
      </c>
      <c r="AN408" s="8"/>
      <c r="AO408" s="11">
        <f t="shared" ref="AO408:AO411" si="4">AI408+AJ408+AK408</f>
        <v>0</v>
      </c>
    </row>
    <row r="409" spans="11:46" x14ac:dyDescent="0.25">
      <c r="M409" s="7"/>
      <c r="N409" s="7"/>
      <c r="O409" s="8"/>
      <c r="P409" s="7"/>
      <c r="Q409" s="8"/>
      <c r="R409" s="7"/>
      <c r="S409" s="8"/>
      <c r="T409" s="8"/>
      <c r="U409" s="8"/>
      <c r="V409" s="8"/>
      <c r="W409" s="8"/>
      <c r="X409" s="8"/>
      <c r="Y409" s="8"/>
      <c r="Z409" s="8"/>
      <c r="AC409" s="9">
        <f>IF(TRIM($B31)&lt;&gt;"",F31,0)</f>
        <v>0</v>
      </c>
      <c r="AD409" s="10"/>
      <c r="AE409" s="9">
        <f>IF(TRIM($B31)&lt;&gt;"",G31,0)</f>
        <v>0</v>
      </c>
      <c r="AF409" s="10"/>
      <c r="AG409" s="9">
        <f>IF(TRIM($B31)&lt;&gt;"",H31,0)</f>
        <v>0</v>
      </c>
      <c r="AH409" s="8"/>
      <c r="AI409" s="11">
        <f t="shared" ref="AI409:AK411" si="5">IF(ISNUMBER(FIND("doc",LOWER($E31))),F31,0)</f>
        <v>0</v>
      </c>
      <c r="AJ409" s="11">
        <f t="shared" si="5"/>
        <v>0</v>
      </c>
      <c r="AK409" s="11">
        <f t="shared" si="5"/>
        <v>0</v>
      </c>
      <c r="AL409" s="8"/>
      <c r="AM409" s="10">
        <f t="shared" si="3"/>
        <v>0</v>
      </c>
      <c r="AN409" s="8"/>
      <c r="AO409" s="11">
        <f t="shared" si="4"/>
        <v>0</v>
      </c>
    </row>
    <row r="410" spans="11:46" x14ac:dyDescent="0.25">
      <c r="M410" s="7"/>
      <c r="N410" s="7"/>
      <c r="O410" s="8"/>
      <c r="P410" s="7"/>
      <c r="Q410" s="8"/>
      <c r="R410" s="7"/>
      <c r="S410" s="8"/>
      <c r="T410" s="8"/>
      <c r="U410" s="8"/>
      <c r="V410" s="8"/>
      <c r="W410" s="8"/>
      <c r="X410" s="8"/>
      <c r="Y410" s="8"/>
      <c r="Z410" s="8"/>
      <c r="AC410" s="9">
        <f>IF(TRIM($B32)&lt;&gt;"",F32,0)</f>
        <v>0</v>
      </c>
      <c r="AD410" s="10"/>
      <c r="AE410" s="9">
        <f>IF(TRIM($B32)&lt;&gt;"",G32,0)</f>
        <v>0</v>
      </c>
      <c r="AF410" s="10"/>
      <c r="AG410" s="9">
        <f>IF(TRIM($B32)&lt;&gt;"",H32,0)</f>
        <v>0</v>
      </c>
      <c r="AH410" s="8"/>
      <c r="AI410" s="11">
        <f t="shared" si="5"/>
        <v>0</v>
      </c>
      <c r="AJ410" s="11">
        <f t="shared" si="5"/>
        <v>0</v>
      </c>
      <c r="AK410" s="11">
        <f t="shared" si="5"/>
        <v>0</v>
      </c>
      <c r="AL410" s="8"/>
      <c r="AM410" s="10">
        <f t="shared" si="3"/>
        <v>0</v>
      </c>
      <c r="AN410" s="8"/>
      <c r="AO410" s="11">
        <f t="shared" si="4"/>
        <v>0</v>
      </c>
    </row>
    <row r="411" spans="11:46" x14ac:dyDescent="0.25">
      <c r="M411" s="7"/>
      <c r="N411" s="7"/>
      <c r="O411" s="8"/>
      <c r="P411" s="7"/>
      <c r="Q411" s="8"/>
      <c r="R411" s="7"/>
      <c r="S411" s="8"/>
      <c r="T411" s="8"/>
      <c r="U411" s="8"/>
      <c r="V411" s="8"/>
      <c r="W411" s="8"/>
      <c r="X411" s="8"/>
      <c r="Y411" s="8"/>
      <c r="Z411" s="8"/>
      <c r="AC411" s="9">
        <f>IF(TRIM($B33)&lt;&gt;"",F33,0)</f>
        <v>0</v>
      </c>
      <c r="AD411" s="10"/>
      <c r="AE411" s="9">
        <f>IF(TRIM($B33)&lt;&gt;"",G33,0)</f>
        <v>0</v>
      </c>
      <c r="AF411" s="10"/>
      <c r="AG411" s="9">
        <f>IF(TRIM($B33)&lt;&gt;"",H33,0)</f>
        <v>0</v>
      </c>
      <c r="AH411" s="8"/>
      <c r="AI411" s="11">
        <f t="shared" si="5"/>
        <v>0</v>
      </c>
      <c r="AJ411" s="11">
        <f t="shared" si="5"/>
        <v>0</v>
      </c>
      <c r="AK411" s="11">
        <f t="shared" si="5"/>
        <v>0</v>
      </c>
      <c r="AL411" s="8"/>
      <c r="AM411" s="10">
        <f t="shared" si="3"/>
        <v>0</v>
      </c>
      <c r="AN411" s="8"/>
      <c r="AO411" s="11">
        <f t="shared" si="4"/>
        <v>0</v>
      </c>
    </row>
    <row r="412" spans="11:46" ht="24.75" x14ac:dyDescent="0.25">
      <c r="M412" s="5" t="s">
        <v>14</v>
      </c>
      <c r="N412" s="6">
        <f>F34</f>
        <v>0</v>
      </c>
      <c r="O412" s="5" t="s">
        <v>12</v>
      </c>
      <c r="P412" s="6">
        <f>G34</f>
        <v>0</v>
      </c>
      <c r="Q412" s="5" t="s">
        <v>13</v>
      </c>
      <c r="R412" s="6">
        <f>N412+P412</f>
        <v>0</v>
      </c>
      <c r="S412" s="5" t="s">
        <v>15</v>
      </c>
      <c r="T412" s="6">
        <f>H34</f>
        <v>0</v>
      </c>
      <c r="U412" s="5" t="s">
        <v>16</v>
      </c>
      <c r="V412" s="14">
        <f>R412+T412</f>
        <v>0</v>
      </c>
      <c r="W412" s="5" t="s">
        <v>5</v>
      </c>
      <c r="X412" s="13" t="e">
        <f>SUM(AM407:AM411)</f>
        <v>#REF!</v>
      </c>
      <c r="Y412" s="5" t="s">
        <v>6</v>
      </c>
      <c r="Z412" s="12">
        <f>SUM(AI407:AK411)</f>
        <v>0</v>
      </c>
    </row>
    <row r="419" spans="13:46" x14ac:dyDescent="0.25">
      <c r="M419">
        <v>3</v>
      </c>
    </row>
    <row r="420" spans="13:46" x14ac:dyDescent="0.25">
      <c r="M420" s="4" t="s">
        <v>27</v>
      </c>
      <c r="N420" s="4"/>
      <c r="O420" s="4"/>
      <c r="P420" s="4"/>
      <c r="Q420" s="4"/>
      <c r="R420" s="4"/>
      <c r="S420" s="4"/>
      <c r="T420" s="4"/>
      <c r="U420" s="4"/>
      <c r="V420" s="4"/>
      <c r="W420" s="4"/>
      <c r="X420" s="4"/>
      <c r="Y420" s="4"/>
      <c r="Z420" s="4"/>
      <c r="AA420" s="1"/>
      <c r="AB420" s="1"/>
      <c r="AC420" s="1"/>
      <c r="AD420" s="1"/>
      <c r="AE420" s="1"/>
      <c r="AF420" s="1"/>
      <c r="AG420" s="1"/>
      <c r="AH420" s="1"/>
      <c r="AI420" s="1"/>
      <c r="AJ420" s="1"/>
      <c r="AK420" s="1"/>
      <c r="AL420" s="1"/>
      <c r="AM420" s="1"/>
      <c r="AN420" s="1"/>
      <c r="AO420" s="1"/>
      <c r="AP420" s="1"/>
      <c r="AQ420" s="1"/>
      <c r="AR420" s="1"/>
      <c r="AS420" s="1"/>
      <c r="AT420" s="1"/>
    </row>
    <row r="421" spans="13:46" x14ac:dyDescent="0.25">
      <c r="M421" s="7"/>
      <c r="N421" s="7"/>
      <c r="O421" s="8"/>
      <c r="P421" s="7"/>
      <c r="Q421" s="8"/>
      <c r="R421" s="7"/>
      <c r="S421" s="8"/>
      <c r="T421" s="8"/>
      <c r="U421" s="8"/>
      <c r="V421" s="8"/>
      <c r="W421" s="8"/>
      <c r="X421" s="8"/>
      <c r="Y421" s="8"/>
      <c r="Z421" s="8"/>
      <c r="AC421" s="9">
        <f>IF(TRIM($B43)&lt;&gt;"",F43,0)</f>
        <v>0</v>
      </c>
      <c r="AD421" s="10"/>
      <c r="AE421" s="9">
        <f>IF(TRIM($B43)&lt;&gt;"",G43,0)</f>
        <v>0</v>
      </c>
      <c r="AF421" s="10"/>
      <c r="AG421" s="9">
        <f>IF(TRIM($B43)&lt;&gt;"",H43,0)</f>
        <v>0</v>
      </c>
      <c r="AH421" s="8"/>
      <c r="AI421" s="11">
        <f>IF(ISNUMBER(FIND("doc",LOWER($E43))),F43,0)</f>
        <v>0</v>
      </c>
      <c r="AJ421" s="11">
        <f>IF(ISNUMBER(FIND("doc",LOWER($E43))),G43,0)</f>
        <v>0</v>
      </c>
      <c r="AK421" s="11">
        <f>IF(ISNUMBER(FIND("doc",LOWER($E43))),H43,0)</f>
        <v>0</v>
      </c>
      <c r="AL421" s="8"/>
      <c r="AM421" s="10">
        <f>SUM(AC421:AG421)</f>
        <v>0</v>
      </c>
      <c r="AN421" s="8"/>
      <c r="AO421" s="11">
        <f>AI421+AJ421+AK421</f>
        <v>0</v>
      </c>
    </row>
    <row r="422" spans="13:46" x14ac:dyDescent="0.25">
      <c r="M422" s="7"/>
      <c r="N422" s="7"/>
      <c r="O422" s="7"/>
      <c r="P422" s="7"/>
      <c r="Q422" s="8"/>
      <c r="R422" s="7"/>
      <c r="S422" s="8"/>
      <c r="T422" s="8"/>
      <c r="U422" s="8"/>
      <c r="V422" s="8"/>
      <c r="W422" s="8"/>
      <c r="X422" s="8"/>
      <c r="Y422" s="8"/>
      <c r="Z422" s="8"/>
      <c r="AC422" s="9" t="e">
        <f>IF(TRIM(#REF!)&lt;&gt;"",#REF!,0)</f>
        <v>#REF!</v>
      </c>
      <c r="AD422" s="9"/>
      <c r="AE422" s="9" t="e">
        <f>IF(TRIM(#REF!)&lt;&gt;"",#REF!,0)</f>
        <v>#REF!</v>
      </c>
      <c r="AF422" s="10"/>
      <c r="AG422" s="9" t="e">
        <f>IF(TRIM(#REF!)&lt;&gt;"",#REF!,0)</f>
        <v>#REF!</v>
      </c>
      <c r="AH422" s="8"/>
      <c r="AI422" s="11">
        <f>IF(ISNUMBER(FIND("doc",LOWER(#REF!))),#REF!,0)</f>
        <v>0</v>
      </c>
      <c r="AJ422" s="11">
        <f>IF(ISNUMBER(FIND("doc",LOWER(#REF!))),#REF!,0)</f>
        <v>0</v>
      </c>
      <c r="AK422" s="11">
        <f>IF(ISNUMBER(FIND("doc",LOWER(#REF!))),#REF!,0)</f>
        <v>0</v>
      </c>
      <c r="AL422" s="8"/>
      <c r="AM422" s="10" t="e">
        <f t="shared" ref="AM422:AM425" si="6">SUM(AC422:AG422)</f>
        <v>#REF!</v>
      </c>
      <c r="AN422" s="8"/>
      <c r="AO422" s="11">
        <f t="shared" ref="AO422:AO425" si="7">AI422+AJ422+AK422</f>
        <v>0</v>
      </c>
    </row>
    <row r="423" spans="13:46" x14ac:dyDescent="0.25">
      <c r="M423" s="7"/>
      <c r="N423" s="7"/>
      <c r="O423" s="8"/>
      <c r="P423" s="7"/>
      <c r="Q423" s="8"/>
      <c r="R423" s="7"/>
      <c r="S423" s="8"/>
      <c r="T423" s="8"/>
      <c r="U423" s="8"/>
      <c r="V423" s="8"/>
      <c r="W423" s="8"/>
      <c r="X423" s="8"/>
      <c r="Y423" s="8"/>
      <c r="Z423" s="8"/>
      <c r="AC423" s="9" t="e">
        <f>IF(TRIM(#REF!)&lt;&gt;"",#REF!,0)</f>
        <v>#REF!</v>
      </c>
      <c r="AD423" s="10"/>
      <c r="AE423" s="9" t="e">
        <f>IF(TRIM(#REF!)&lt;&gt;"",#REF!,0)</f>
        <v>#REF!</v>
      </c>
      <c r="AF423" s="10"/>
      <c r="AG423" s="9" t="e">
        <f>IF(TRIM(#REF!)&lt;&gt;"",#REF!,0)</f>
        <v>#REF!</v>
      </c>
      <c r="AH423" s="8"/>
      <c r="AI423" s="11">
        <f>IF(ISNUMBER(FIND("doc",LOWER(#REF!))),#REF!,0)</f>
        <v>0</v>
      </c>
      <c r="AJ423" s="11">
        <f>IF(ISNUMBER(FIND("doc",LOWER(#REF!))),#REF!,0)</f>
        <v>0</v>
      </c>
      <c r="AK423" s="11">
        <f>IF(ISNUMBER(FIND("doc",LOWER(#REF!))),#REF!,0)</f>
        <v>0</v>
      </c>
      <c r="AL423" s="8"/>
      <c r="AM423" s="10" t="e">
        <f t="shared" si="6"/>
        <v>#REF!</v>
      </c>
      <c r="AN423" s="8"/>
      <c r="AO423" s="11">
        <f t="shared" si="7"/>
        <v>0</v>
      </c>
    </row>
    <row r="424" spans="13:46" x14ac:dyDescent="0.25">
      <c r="M424" s="7"/>
      <c r="N424" s="7"/>
      <c r="O424" s="8"/>
      <c r="P424" s="7"/>
      <c r="Q424" s="8"/>
      <c r="R424" s="7"/>
      <c r="S424" s="8"/>
      <c r="T424" s="8"/>
      <c r="U424" s="8"/>
      <c r="V424" s="8"/>
      <c r="W424" s="8"/>
      <c r="X424" s="8"/>
      <c r="Y424" s="8"/>
      <c r="Z424" s="8"/>
      <c r="AC424" s="9">
        <f>IF(TRIM($B46)&lt;&gt;"",F46,0)</f>
        <v>0</v>
      </c>
      <c r="AD424" s="10"/>
      <c r="AE424" s="9">
        <f>IF(TRIM($B46)&lt;&gt;"",G46,0)</f>
        <v>0</v>
      </c>
      <c r="AF424" s="10"/>
      <c r="AG424" s="9">
        <f>IF(TRIM($B46)&lt;&gt;"",H46,0)</f>
        <v>0</v>
      </c>
      <c r="AH424" s="8"/>
      <c r="AI424" s="11">
        <f t="shared" ref="AI424:AK425" si="8">IF(ISNUMBER(FIND("doc",LOWER($E46))),F46,0)</f>
        <v>0</v>
      </c>
      <c r="AJ424" s="11">
        <f t="shared" si="8"/>
        <v>0</v>
      </c>
      <c r="AK424" s="11">
        <f t="shared" si="8"/>
        <v>0</v>
      </c>
      <c r="AL424" s="8"/>
      <c r="AM424" s="10">
        <f t="shared" si="6"/>
        <v>0</v>
      </c>
      <c r="AN424" s="8"/>
      <c r="AO424" s="11">
        <f t="shared" si="7"/>
        <v>0</v>
      </c>
    </row>
    <row r="425" spans="13:46" x14ac:dyDescent="0.25">
      <c r="M425" s="7"/>
      <c r="N425" s="7"/>
      <c r="O425" s="8"/>
      <c r="P425" s="7"/>
      <c r="Q425" s="8"/>
      <c r="R425" s="7"/>
      <c r="S425" s="8"/>
      <c r="T425" s="8"/>
      <c r="U425" s="8"/>
      <c r="V425" s="8"/>
      <c r="W425" s="8"/>
      <c r="X425" s="8"/>
      <c r="Y425" s="8"/>
      <c r="Z425" s="8"/>
      <c r="AC425" s="9">
        <f>IF(TRIM($B47)&lt;&gt;"",F47,0)</f>
        <v>0</v>
      </c>
      <c r="AD425" s="10"/>
      <c r="AE425" s="9">
        <f>IF(TRIM($B47)&lt;&gt;"",G47,0)</f>
        <v>0</v>
      </c>
      <c r="AF425" s="10"/>
      <c r="AG425" s="9">
        <f>IF(TRIM($B47)&lt;&gt;"",H47,0)</f>
        <v>0</v>
      </c>
      <c r="AH425" s="8"/>
      <c r="AI425" s="11">
        <f t="shared" si="8"/>
        <v>0</v>
      </c>
      <c r="AJ425" s="11">
        <f t="shared" si="8"/>
        <v>0</v>
      </c>
      <c r="AK425" s="11">
        <f t="shared" si="8"/>
        <v>0</v>
      </c>
      <c r="AL425" s="8"/>
      <c r="AM425" s="10">
        <f t="shared" si="6"/>
        <v>0</v>
      </c>
      <c r="AN425" s="8"/>
      <c r="AO425" s="11">
        <f t="shared" si="7"/>
        <v>0</v>
      </c>
    </row>
    <row r="426" spans="13:46" ht="24.75" x14ac:dyDescent="0.25">
      <c r="M426" s="5" t="s">
        <v>14</v>
      </c>
      <c r="N426" s="6">
        <f>F48</f>
        <v>0</v>
      </c>
      <c r="O426" s="5" t="s">
        <v>12</v>
      </c>
      <c r="P426" s="6">
        <f>G48</f>
        <v>0</v>
      </c>
      <c r="Q426" s="5" t="s">
        <v>13</v>
      </c>
      <c r="R426" s="6">
        <f>N426+P426</f>
        <v>0</v>
      </c>
      <c r="S426" s="5" t="s">
        <v>15</v>
      </c>
      <c r="T426" s="6">
        <f>H48</f>
        <v>0</v>
      </c>
      <c r="U426" s="5" t="s">
        <v>16</v>
      </c>
      <c r="V426" s="14">
        <f>R426+T426</f>
        <v>0</v>
      </c>
      <c r="W426" s="5" t="s">
        <v>5</v>
      </c>
      <c r="X426" s="13" t="e">
        <f>SUM(AM421:AM425)</f>
        <v>#REF!</v>
      </c>
      <c r="Y426" s="5" t="s">
        <v>6</v>
      </c>
      <c r="Z426" s="12">
        <f>SUM(AI421:AK425)</f>
        <v>0</v>
      </c>
    </row>
    <row r="433" spans="13:46" x14ac:dyDescent="0.25">
      <c r="M433">
        <v>4</v>
      </c>
    </row>
    <row r="434" spans="13:46" x14ac:dyDescent="0.25">
      <c r="M434" s="4" t="s">
        <v>27</v>
      </c>
      <c r="N434" s="4"/>
      <c r="O434" s="4"/>
      <c r="P434" s="4"/>
      <c r="Q434" s="4"/>
      <c r="R434" s="4"/>
      <c r="S434" s="4"/>
      <c r="T434" s="4"/>
      <c r="U434" s="4"/>
      <c r="V434" s="4"/>
      <c r="W434" s="4"/>
      <c r="X434" s="4"/>
      <c r="Y434" s="4"/>
      <c r="Z434" s="4"/>
      <c r="AA434" s="1"/>
      <c r="AB434" s="1"/>
      <c r="AC434" s="1"/>
      <c r="AD434" s="1"/>
      <c r="AE434" s="1"/>
      <c r="AF434" s="1"/>
      <c r="AG434" s="1"/>
      <c r="AH434" s="1"/>
      <c r="AI434" s="1"/>
      <c r="AJ434" s="1"/>
      <c r="AK434" s="1"/>
      <c r="AL434" s="1"/>
      <c r="AM434" s="1"/>
      <c r="AN434" s="1"/>
      <c r="AO434" s="1"/>
      <c r="AP434" s="1"/>
      <c r="AQ434" s="1"/>
      <c r="AR434" s="1"/>
      <c r="AS434" s="1"/>
      <c r="AT434" s="1"/>
    </row>
    <row r="435" spans="13:46" x14ac:dyDescent="0.25">
      <c r="M435" s="7"/>
      <c r="N435" s="7"/>
      <c r="O435" s="8"/>
      <c r="P435" s="7"/>
      <c r="Q435" s="8"/>
      <c r="R435" s="7"/>
      <c r="S435" s="8"/>
      <c r="T435" s="8"/>
      <c r="U435" s="8"/>
      <c r="V435" s="8"/>
      <c r="W435" s="8"/>
      <c r="X435" s="8"/>
      <c r="Y435" s="8"/>
      <c r="Z435" s="8"/>
      <c r="AC435" s="9">
        <f>IF(TRIM($B57)&lt;&gt;"",F57,0)</f>
        <v>0</v>
      </c>
      <c r="AD435" s="10"/>
      <c r="AE435" s="9">
        <f>IF(TRIM($B57)&lt;&gt;"",G57,0)</f>
        <v>0</v>
      </c>
      <c r="AF435" s="10"/>
      <c r="AG435" s="9">
        <f>IF(TRIM($B57)&lt;&gt;"",H57,0)</f>
        <v>0</v>
      </c>
      <c r="AH435" s="8"/>
      <c r="AI435" s="11">
        <f>IF(ISNUMBER(FIND("doc",LOWER($E57))),F57,0)</f>
        <v>0</v>
      </c>
      <c r="AJ435" s="11">
        <f>IF(ISNUMBER(FIND("doc",LOWER($E57))),G57,0)</f>
        <v>0</v>
      </c>
      <c r="AK435" s="11">
        <f>IF(ISNUMBER(FIND("doc",LOWER($E57))),H57,0)</f>
        <v>0</v>
      </c>
      <c r="AL435" s="8"/>
      <c r="AM435" s="10">
        <f>SUM(AC435:AG435)</f>
        <v>0</v>
      </c>
      <c r="AN435" s="8"/>
      <c r="AO435" s="11">
        <f>AI435+AJ435+AK435</f>
        <v>0</v>
      </c>
    </row>
    <row r="436" spans="13:46" x14ac:dyDescent="0.25">
      <c r="M436" s="7"/>
      <c r="N436" s="7"/>
      <c r="O436" s="7"/>
      <c r="P436" s="7"/>
      <c r="Q436" s="8"/>
      <c r="R436" s="7"/>
      <c r="S436" s="8"/>
      <c r="T436" s="8"/>
      <c r="U436" s="8"/>
      <c r="V436" s="8"/>
      <c r="W436" s="8"/>
      <c r="X436" s="8"/>
      <c r="Y436" s="8"/>
      <c r="Z436" s="8"/>
      <c r="AC436" s="9" t="e">
        <f>IF(TRIM(#REF!)&lt;&gt;"",#REF!,0)</f>
        <v>#REF!</v>
      </c>
      <c r="AD436" s="9"/>
      <c r="AE436" s="9" t="e">
        <f>IF(TRIM(#REF!)&lt;&gt;"",#REF!,0)</f>
        <v>#REF!</v>
      </c>
      <c r="AF436" s="10"/>
      <c r="AG436" s="9" t="e">
        <f>IF(TRIM(#REF!)&lt;&gt;"",#REF!,0)</f>
        <v>#REF!</v>
      </c>
      <c r="AH436" s="8"/>
      <c r="AI436" s="11">
        <f>IF(ISNUMBER(FIND("doc",LOWER(#REF!))),#REF!,0)</f>
        <v>0</v>
      </c>
      <c r="AJ436" s="11">
        <f>IF(ISNUMBER(FIND("doc",LOWER(#REF!))),#REF!,0)</f>
        <v>0</v>
      </c>
      <c r="AK436" s="11">
        <f>IF(ISNUMBER(FIND("doc",LOWER(#REF!))),#REF!,0)</f>
        <v>0</v>
      </c>
      <c r="AL436" s="8"/>
      <c r="AM436" s="10" t="e">
        <f t="shared" ref="AM436:AM439" si="9">SUM(AC436:AG436)</f>
        <v>#REF!</v>
      </c>
      <c r="AN436" s="8"/>
      <c r="AO436" s="11">
        <f t="shared" ref="AO436:AO439" si="10">AI436+AJ436+AK436</f>
        <v>0</v>
      </c>
    </row>
    <row r="437" spans="13:46" x14ac:dyDescent="0.25">
      <c r="M437" s="7"/>
      <c r="N437" s="7"/>
      <c r="O437" s="8"/>
      <c r="P437" s="7"/>
      <c r="Q437" s="8"/>
      <c r="R437" s="7"/>
      <c r="S437" s="8"/>
      <c r="T437" s="8"/>
      <c r="U437" s="8"/>
      <c r="V437" s="8"/>
      <c r="W437" s="8"/>
      <c r="X437" s="8"/>
      <c r="Y437" s="8"/>
      <c r="Z437" s="8"/>
      <c r="AC437" s="9" t="e">
        <f>IF(TRIM(#REF!)&lt;&gt;"",#REF!,0)</f>
        <v>#REF!</v>
      </c>
      <c r="AD437" s="10"/>
      <c r="AE437" s="9" t="e">
        <f>IF(TRIM(#REF!)&lt;&gt;"",#REF!,0)</f>
        <v>#REF!</v>
      </c>
      <c r="AF437" s="10"/>
      <c r="AG437" s="9" t="e">
        <f>IF(TRIM(#REF!)&lt;&gt;"",#REF!,0)</f>
        <v>#REF!</v>
      </c>
      <c r="AH437" s="8"/>
      <c r="AI437" s="11">
        <f>IF(ISNUMBER(FIND("doc",LOWER(#REF!))),#REF!,0)</f>
        <v>0</v>
      </c>
      <c r="AJ437" s="11">
        <f>IF(ISNUMBER(FIND("doc",LOWER(#REF!))),#REF!,0)</f>
        <v>0</v>
      </c>
      <c r="AK437" s="11">
        <f>IF(ISNUMBER(FIND("doc",LOWER(#REF!))),#REF!,0)</f>
        <v>0</v>
      </c>
      <c r="AL437" s="8"/>
      <c r="AM437" s="10" t="e">
        <f t="shared" si="9"/>
        <v>#REF!</v>
      </c>
      <c r="AN437" s="8"/>
      <c r="AO437" s="11">
        <f t="shared" si="10"/>
        <v>0</v>
      </c>
    </row>
    <row r="438" spans="13:46" x14ac:dyDescent="0.25">
      <c r="M438" s="7"/>
      <c r="N438" s="7"/>
      <c r="O438" s="8"/>
      <c r="P438" s="7"/>
      <c r="Q438" s="8"/>
      <c r="R438" s="7"/>
      <c r="S438" s="8"/>
      <c r="T438" s="8"/>
      <c r="U438" s="8"/>
      <c r="V438" s="8"/>
      <c r="W438" s="8"/>
      <c r="X438" s="8"/>
      <c r="Y438" s="8"/>
      <c r="Z438" s="8"/>
      <c r="AC438" s="9">
        <f>IF(TRIM($B60)&lt;&gt;"",F60,0)</f>
        <v>0</v>
      </c>
      <c r="AD438" s="10"/>
      <c r="AE438" s="9">
        <f>IF(TRIM($B60)&lt;&gt;"",G60,0)</f>
        <v>0</v>
      </c>
      <c r="AF438" s="10"/>
      <c r="AG438" s="9">
        <f>IF(TRIM($B60)&lt;&gt;"",H60,0)</f>
        <v>0</v>
      </c>
      <c r="AH438" s="8"/>
      <c r="AI438" s="11">
        <f t="shared" ref="AI438:AK439" si="11">IF(ISNUMBER(FIND("doc",LOWER($E60))),F60,0)</f>
        <v>0</v>
      </c>
      <c r="AJ438" s="11">
        <f t="shared" si="11"/>
        <v>0</v>
      </c>
      <c r="AK438" s="11">
        <f t="shared" si="11"/>
        <v>0</v>
      </c>
      <c r="AL438" s="8"/>
      <c r="AM438" s="10">
        <f t="shared" si="9"/>
        <v>0</v>
      </c>
      <c r="AN438" s="8"/>
      <c r="AO438" s="11">
        <f t="shared" si="10"/>
        <v>0</v>
      </c>
    </row>
    <row r="439" spans="13:46" x14ac:dyDescent="0.25">
      <c r="M439" s="7"/>
      <c r="N439" s="7"/>
      <c r="O439" s="8"/>
      <c r="P439" s="7"/>
      <c r="Q439" s="8"/>
      <c r="R439" s="7"/>
      <c r="S439" s="8"/>
      <c r="T439" s="8"/>
      <c r="U439" s="8"/>
      <c r="V439" s="8"/>
      <c r="W439" s="8"/>
      <c r="X439" s="8"/>
      <c r="Y439" s="8"/>
      <c r="Z439" s="8"/>
      <c r="AC439" s="9">
        <f>IF(TRIM($B61)&lt;&gt;"",F61,0)</f>
        <v>0</v>
      </c>
      <c r="AD439" s="10"/>
      <c r="AE439" s="9">
        <f>IF(TRIM($B61)&lt;&gt;"",G61,0)</f>
        <v>0</v>
      </c>
      <c r="AF439" s="10"/>
      <c r="AG439" s="9">
        <f>IF(TRIM($B61)&lt;&gt;"",H61,0)</f>
        <v>0</v>
      </c>
      <c r="AH439" s="8"/>
      <c r="AI439" s="11">
        <f t="shared" si="11"/>
        <v>0</v>
      </c>
      <c r="AJ439" s="11">
        <f t="shared" si="11"/>
        <v>0</v>
      </c>
      <c r="AK439" s="11">
        <f t="shared" si="11"/>
        <v>0</v>
      </c>
      <c r="AL439" s="8"/>
      <c r="AM439" s="10">
        <f t="shared" si="9"/>
        <v>0</v>
      </c>
      <c r="AN439" s="8"/>
      <c r="AO439" s="11">
        <f t="shared" si="10"/>
        <v>0</v>
      </c>
    </row>
    <row r="440" spans="13:46" ht="24.75" x14ac:dyDescent="0.25">
      <c r="M440" s="5" t="s">
        <v>14</v>
      </c>
      <c r="N440" s="6">
        <f>F62</f>
        <v>0</v>
      </c>
      <c r="O440" s="5" t="s">
        <v>12</v>
      </c>
      <c r="P440" s="6">
        <f>G62</f>
        <v>0</v>
      </c>
      <c r="Q440" s="5" t="s">
        <v>13</v>
      </c>
      <c r="R440" s="6">
        <f>N440+P440</f>
        <v>0</v>
      </c>
      <c r="S440" s="5" t="s">
        <v>15</v>
      </c>
      <c r="T440" s="6">
        <f>H62</f>
        <v>0</v>
      </c>
      <c r="U440" s="5" t="s">
        <v>16</v>
      </c>
      <c r="V440" s="14">
        <f>R440+T440</f>
        <v>0</v>
      </c>
      <c r="W440" s="5" t="s">
        <v>5</v>
      </c>
      <c r="X440" s="13" t="e">
        <f>SUM(AM435:AM439)</f>
        <v>#REF!</v>
      </c>
      <c r="Y440" s="5" t="s">
        <v>6</v>
      </c>
      <c r="Z440" s="12">
        <f>SUM(AI435:AK439)</f>
        <v>0</v>
      </c>
    </row>
    <row r="442" spans="13:46" x14ac:dyDescent="0.25">
      <c r="M442" t="s">
        <v>2</v>
      </c>
    </row>
    <row r="443" spans="13:46" x14ac:dyDescent="0.25">
      <c r="M443" t="s">
        <v>2</v>
      </c>
    </row>
    <row r="447" spans="13:46" x14ac:dyDescent="0.25">
      <c r="M447">
        <v>5</v>
      </c>
    </row>
    <row r="448" spans="13:46" x14ac:dyDescent="0.25">
      <c r="M448" s="4" t="s">
        <v>27</v>
      </c>
      <c r="N448" s="4"/>
      <c r="O448" s="4"/>
      <c r="P448" s="4"/>
      <c r="Q448" s="4"/>
      <c r="R448" s="4"/>
      <c r="S448" s="4"/>
      <c r="T448" s="4"/>
      <c r="U448" s="4"/>
      <c r="V448" s="4"/>
      <c r="W448" s="4"/>
      <c r="X448" s="4"/>
      <c r="Y448" s="4"/>
      <c r="Z448" s="4"/>
      <c r="AA448" s="1"/>
      <c r="AB448" s="1"/>
      <c r="AC448" s="1"/>
      <c r="AD448" s="1"/>
      <c r="AE448" s="1"/>
      <c r="AF448" s="1"/>
      <c r="AG448" s="1"/>
      <c r="AH448" s="1"/>
      <c r="AI448" s="1"/>
      <c r="AJ448" s="1"/>
      <c r="AK448" s="1"/>
      <c r="AL448" s="1"/>
      <c r="AM448" s="1"/>
      <c r="AN448" s="1"/>
      <c r="AO448" s="1"/>
      <c r="AP448" s="1"/>
      <c r="AQ448" s="1"/>
      <c r="AR448" s="1"/>
      <c r="AS448" s="1"/>
      <c r="AT448" s="1"/>
    </row>
    <row r="449" spans="13:46" x14ac:dyDescent="0.25">
      <c r="M449" s="7"/>
      <c r="N449" s="7"/>
      <c r="O449" s="8"/>
      <c r="P449" s="7"/>
      <c r="Q449" s="8"/>
      <c r="R449" s="7"/>
      <c r="S449" s="8"/>
      <c r="T449" s="8"/>
      <c r="U449" s="8"/>
      <c r="V449" s="8"/>
      <c r="W449" s="8"/>
      <c r="X449" s="8"/>
      <c r="Y449" s="8"/>
      <c r="Z449" s="8"/>
      <c r="AC449" s="9">
        <f>IF(TRIM($B71)&lt;&gt;"",F71,0)</f>
        <v>0</v>
      </c>
      <c r="AD449" s="10"/>
      <c r="AE449" s="9">
        <f>IF(TRIM($B71)&lt;&gt;"",G71,0)</f>
        <v>0</v>
      </c>
      <c r="AF449" s="10"/>
      <c r="AG449" s="9">
        <f>IF(TRIM($B71)&lt;&gt;"",H71,0)</f>
        <v>0</v>
      </c>
      <c r="AH449" s="8"/>
      <c r="AI449" s="11">
        <f>IF(ISNUMBER(FIND("doc",LOWER($E71))),F71,0)</f>
        <v>0</v>
      </c>
      <c r="AJ449" s="11">
        <f>IF(ISNUMBER(FIND("doc",LOWER($E71))),G71,0)</f>
        <v>0</v>
      </c>
      <c r="AK449" s="11">
        <f>IF(ISNUMBER(FIND("doc",LOWER($E71))),H71,0)</f>
        <v>0</v>
      </c>
      <c r="AL449" s="8"/>
      <c r="AM449" s="10">
        <f>SUM(AC449:AG449)</f>
        <v>0</v>
      </c>
      <c r="AN449" s="8"/>
      <c r="AO449" s="11">
        <f>AI449+AJ449+AK449</f>
        <v>0</v>
      </c>
    </row>
    <row r="450" spans="13:46" x14ac:dyDescent="0.25">
      <c r="M450" s="7"/>
      <c r="N450" s="7"/>
      <c r="O450" s="7"/>
      <c r="P450" s="7"/>
      <c r="Q450" s="8"/>
      <c r="R450" s="7"/>
      <c r="S450" s="8"/>
      <c r="T450" s="8"/>
      <c r="U450" s="8"/>
      <c r="V450" s="8"/>
      <c r="W450" s="8"/>
      <c r="X450" s="8"/>
      <c r="Y450" s="8"/>
      <c r="Z450" s="8"/>
      <c r="AC450" s="9" t="e">
        <f>IF(TRIM(#REF!)&lt;&gt;"",#REF!,0)</f>
        <v>#REF!</v>
      </c>
      <c r="AD450" s="9"/>
      <c r="AE450" s="9" t="e">
        <f>IF(TRIM(#REF!)&lt;&gt;"",#REF!,0)</f>
        <v>#REF!</v>
      </c>
      <c r="AF450" s="10"/>
      <c r="AG450" s="9" t="e">
        <f>IF(TRIM(#REF!)&lt;&gt;"",#REF!,0)</f>
        <v>#REF!</v>
      </c>
      <c r="AH450" s="8"/>
      <c r="AI450" s="11">
        <f>IF(ISNUMBER(FIND("doc",LOWER(#REF!))),#REF!,0)</f>
        <v>0</v>
      </c>
      <c r="AJ450" s="11">
        <f>IF(ISNUMBER(FIND("doc",LOWER(#REF!))),#REF!,0)</f>
        <v>0</v>
      </c>
      <c r="AK450" s="11">
        <f>IF(ISNUMBER(FIND("doc",LOWER(#REF!))),#REF!,0)</f>
        <v>0</v>
      </c>
      <c r="AL450" s="8"/>
      <c r="AM450" s="10" t="e">
        <f t="shared" ref="AM450:AM453" si="12">SUM(AC450:AG450)</f>
        <v>#REF!</v>
      </c>
      <c r="AN450" s="8"/>
      <c r="AO450" s="11">
        <f t="shared" ref="AO450:AO453" si="13">AI450+AJ450+AK450</f>
        <v>0</v>
      </c>
    </row>
    <row r="451" spans="13:46" x14ac:dyDescent="0.25">
      <c r="M451" s="7"/>
      <c r="N451" s="7"/>
      <c r="O451" s="8"/>
      <c r="P451" s="7"/>
      <c r="Q451" s="8"/>
      <c r="R451" s="7"/>
      <c r="S451" s="8"/>
      <c r="T451" s="8"/>
      <c r="U451" s="8"/>
      <c r="V451" s="8"/>
      <c r="W451" s="8"/>
      <c r="X451" s="8"/>
      <c r="Y451" s="8"/>
      <c r="Z451" s="8"/>
      <c r="AC451" s="9">
        <f>IF(TRIM($B73)&lt;&gt;"",F73,0)</f>
        <v>0</v>
      </c>
      <c r="AD451" s="10"/>
      <c r="AE451" s="9">
        <f>IF(TRIM($B73)&lt;&gt;"",G73,0)</f>
        <v>0</v>
      </c>
      <c r="AF451" s="10"/>
      <c r="AG451" s="9">
        <f>IF(TRIM($B73)&lt;&gt;"",H73,0)</f>
        <v>0</v>
      </c>
      <c r="AH451" s="8"/>
      <c r="AI451" s="11">
        <f t="shared" ref="AI451:AK453" si="14">IF(ISNUMBER(FIND("doc",LOWER($E73))),F73,0)</f>
        <v>0</v>
      </c>
      <c r="AJ451" s="11">
        <f t="shared" si="14"/>
        <v>0</v>
      </c>
      <c r="AK451" s="11">
        <f t="shared" si="14"/>
        <v>0</v>
      </c>
      <c r="AL451" s="8"/>
      <c r="AM451" s="10">
        <f t="shared" si="12"/>
        <v>0</v>
      </c>
      <c r="AN451" s="8"/>
      <c r="AO451" s="11">
        <f t="shared" si="13"/>
        <v>0</v>
      </c>
    </row>
    <row r="452" spans="13:46" x14ac:dyDescent="0.25">
      <c r="M452" s="7"/>
      <c r="N452" s="7"/>
      <c r="O452" s="8"/>
      <c r="P452" s="7"/>
      <c r="Q452" s="8"/>
      <c r="R452" s="7"/>
      <c r="S452" s="8"/>
      <c r="T452" s="8"/>
      <c r="U452" s="8"/>
      <c r="V452" s="8"/>
      <c r="W452" s="8"/>
      <c r="X452" s="8"/>
      <c r="Y452" s="8"/>
      <c r="Z452" s="8"/>
      <c r="AC452" s="9">
        <f>IF(TRIM($B74)&lt;&gt;"",F74,0)</f>
        <v>0</v>
      </c>
      <c r="AD452" s="10"/>
      <c r="AE452" s="9">
        <f>IF(TRIM($B74)&lt;&gt;"",G74,0)</f>
        <v>0</v>
      </c>
      <c r="AF452" s="10"/>
      <c r="AG452" s="9">
        <f>IF(TRIM($B74)&lt;&gt;"",H74,0)</f>
        <v>0</v>
      </c>
      <c r="AH452" s="8"/>
      <c r="AI452" s="11">
        <f t="shared" si="14"/>
        <v>0</v>
      </c>
      <c r="AJ452" s="11">
        <f t="shared" si="14"/>
        <v>0</v>
      </c>
      <c r="AK452" s="11">
        <f t="shared" si="14"/>
        <v>0</v>
      </c>
      <c r="AL452" s="8"/>
      <c r="AM452" s="10">
        <f t="shared" si="12"/>
        <v>0</v>
      </c>
      <c r="AN452" s="8"/>
      <c r="AO452" s="11">
        <f t="shared" si="13"/>
        <v>0</v>
      </c>
    </row>
    <row r="453" spans="13:46" x14ac:dyDescent="0.25">
      <c r="M453" s="7"/>
      <c r="N453" s="7"/>
      <c r="O453" s="8"/>
      <c r="P453" s="7"/>
      <c r="Q453" s="8"/>
      <c r="R453" s="7"/>
      <c r="S453" s="8"/>
      <c r="T453" s="8"/>
      <c r="U453" s="8"/>
      <c r="V453" s="8"/>
      <c r="W453" s="8"/>
      <c r="X453" s="8"/>
      <c r="Y453" s="8"/>
      <c r="Z453" s="8"/>
      <c r="AC453" s="9">
        <f>IF(TRIM($B75)&lt;&gt;"",F75,0)</f>
        <v>0</v>
      </c>
      <c r="AD453" s="10"/>
      <c r="AE453" s="9">
        <f>IF(TRIM($B75)&lt;&gt;"",G75,0)</f>
        <v>0</v>
      </c>
      <c r="AF453" s="10"/>
      <c r="AG453" s="9">
        <f>IF(TRIM($B75)&lt;&gt;"",H75,0)</f>
        <v>0</v>
      </c>
      <c r="AH453" s="8"/>
      <c r="AI453" s="11">
        <f t="shared" si="14"/>
        <v>0</v>
      </c>
      <c r="AJ453" s="11">
        <f t="shared" si="14"/>
        <v>0</v>
      </c>
      <c r="AK453" s="11">
        <f t="shared" si="14"/>
        <v>0</v>
      </c>
      <c r="AL453" s="8"/>
      <c r="AM453" s="10">
        <f t="shared" si="12"/>
        <v>0</v>
      </c>
      <c r="AN453" s="8"/>
      <c r="AO453" s="11">
        <f t="shared" si="13"/>
        <v>0</v>
      </c>
    </row>
    <row r="454" spans="13:46" ht="24.75" x14ac:dyDescent="0.25">
      <c r="M454" s="5" t="s">
        <v>14</v>
      </c>
      <c r="N454" s="6">
        <f>F76</f>
        <v>0</v>
      </c>
      <c r="O454" s="5" t="s">
        <v>12</v>
      </c>
      <c r="P454" s="6">
        <f>G76</f>
        <v>0</v>
      </c>
      <c r="Q454" s="5" t="s">
        <v>13</v>
      </c>
      <c r="R454" s="6">
        <f>N454+P454</f>
        <v>0</v>
      </c>
      <c r="S454" s="5" t="s">
        <v>15</v>
      </c>
      <c r="T454" s="6">
        <f>H76</f>
        <v>0</v>
      </c>
      <c r="U454" s="5" t="s">
        <v>16</v>
      </c>
      <c r="V454" s="14">
        <f>R454+T454</f>
        <v>0</v>
      </c>
      <c r="W454" s="5" t="s">
        <v>5</v>
      </c>
      <c r="X454" s="13" t="e">
        <f>SUM(AM449:AM453)</f>
        <v>#REF!</v>
      </c>
      <c r="Y454" s="5" t="s">
        <v>6</v>
      </c>
      <c r="Z454" s="12">
        <f>SUM(AI449:AK453)</f>
        <v>0</v>
      </c>
    </row>
    <row r="461" spans="13:46" x14ac:dyDescent="0.25">
      <c r="M461">
        <v>6</v>
      </c>
    </row>
    <row r="462" spans="13:46" x14ac:dyDescent="0.25">
      <c r="M462" s="4" t="s">
        <v>27</v>
      </c>
      <c r="N462" s="4"/>
      <c r="O462" s="4"/>
      <c r="P462" s="4"/>
      <c r="Q462" s="4"/>
      <c r="R462" s="4"/>
      <c r="S462" s="4"/>
      <c r="T462" s="4"/>
      <c r="U462" s="4"/>
      <c r="V462" s="4"/>
      <c r="W462" s="4"/>
      <c r="X462" s="4"/>
      <c r="Y462" s="4"/>
      <c r="Z462" s="4"/>
      <c r="AA462" s="1"/>
      <c r="AB462" s="1"/>
      <c r="AC462" s="1"/>
      <c r="AD462" s="1"/>
      <c r="AE462" s="1"/>
      <c r="AF462" s="1"/>
      <c r="AG462" s="1"/>
      <c r="AH462" s="1"/>
      <c r="AI462" s="1"/>
      <c r="AJ462" s="1"/>
      <c r="AK462" s="1"/>
      <c r="AL462" s="1"/>
      <c r="AM462" s="1"/>
      <c r="AN462" s="1"/>
      <c r="AO462" s="1"/>
      <c r="AP462" s="1"/>
      <c r="AQ462" s="1"/>
      <c r="AR462" s="1"/>
      <c r="AS462" s="1"/>
      <c r="AT462" s="1"/>
    </row>
    <row r="463" spans="13:46" x14ac:dyDescent="0.25">
      <c r="M463" s="7"/>
      <c r="N463" s="7"/>
      <c r="O463" s="8"/>
      <c r="P463" s="7"/>
      <c r="Q463" s="8"/>
      <c r="R463" s="7"/>
      <c r="S463" s="8"/>
      <c r="T463" s="8"/>
      <c r="U463" s="8"/>
      <c r="V463" s="8"/>
      <c r="W463" s="8"/>
      <c r="X463" s="8"/>
      <c r="Y463" s="8"/>
      <c r="Z463" s="8"/>
      <c r="AC463" s="9">
        <f>IF(TRIM($B85)&lt;&gt;"",F85,0)</f>
        <v>0</v>
      </c>
      <c r="AD463" s="10"/>
      <c r="AE463" s="9">
        <f>IF(TRIM($B85)&lt;&gt;"",G85,0)</f>
        <v>0</v>
      </c>
      <c r="AF463" s="10"/>
      <c r="AG463" s="9">
        <f>IF(TRIM($B85)&lt;&gt;"",H85,0)</f>
        <v>0</v>
      </c>
      <c r="AH463" s="8"/>
      <c r="AI463" s="11">
        <f>IF(ISNUMBER(FIND("doc",LOWER($E85))),F85,0)</f>
        <v>0</v>
      </c>
      <c r="AJ463" s="11">
        <f>IF(ISNUMBER(FIND("doc",LOWER($E85))),G85,0)</f>
        <v>0</v>
      </c>
      <c r="AK463" s="11">
        <f>IF(ISNUMBER(FIND("doc",LOWER($E85))),H85,0)</f>
        <v>0</v>
      </c>
      <c r="AL463" s="8"/>
      <c r="AM463" s="10">
        <f>SUM(AC463:AG463)</f>
        <v>0</v>
      </c>
      <c r="AN463" s="8"/>
      <c r="AO463" s="11">
        <f>AI463+AJ463+AK463</f>
        <v>0</v>
      </c>
    </row>
    <row r="464" spans="13:46" x14ac:dyDescent="0.25">
      <c r="M464" s="7"/>
      <c r="N464" s="7"/>
      <c r="O464" s="7"/>
      <c r="P464" s="7"/>
      <c r="Q464" s="8"/>
      <c r="R464" s="7"/>
      <c r="S464" s="8"/>
      <c r="T464" s="8"/>
      <c r="U464" s="8"/>
      <c r="V464" s="8"/>
      <c r="W464" s="8"/>
      <c r="X464" s="8"/>
      <c r="Y464" s="8"/>
      <c r="Z464" s="8"/>
      <c r="AC464" s="9" t="e">
        <f>IF(TRIM(#REF!)&lt;&gt;"",#REF!,0)</f>
        <v>#REF!</v>
      </c>
      <c r="AD464" s="9"/>
      <c r="AE464" s="9" t="e">
        <f>IF(TRIM(#REF!)&lt;&gt;"",#REF!,0)</f>
        <v>#REF!</v>
      </c>
      <c r="AF464" s="10"/>
      <c r="AG464" s="9" t="e">
        <f>IF(TRIM(#REF!)&lt;&gt;"",#REF!,0)</f>
        <v>#REF!</v>
      </c>
      <c r="AH464" s="8"/>
      <c r="AI464" s="11">
        <f>IF(ISNUMBER(FIND("doc",LOWER(#REF!))),#REF!,0)</f>
        <v>0</v>
      </c>
      <c r="AJ464" s="11">
        <f>IF(ISNUMBER(FIND("doc",LOWER(#REF!))),#REF!,0)</f>
        <v>0</v>
      </c>
      <c r="AK464" s="11">
        <f>IF(ISNUMBER(FIND("doc",LOWER(#REF!))),#REF!,0)</f>
        <v>0</v>
      </c>
      <c r="AL464" s="8"/>
      <c r="AM464" s="10" t="e">
        <f t="shared" ref="AM464:AM467" si="15">SUM(AC464:AG464)</f>
        <v>#REF!</v>
      </c>
      <c r="AN464" s="8"/>
      <c r="AO464" s="11">
        <f t="shared" ref="AO464:AO467" si="16">AI464+AJ464+AK464</f>
        <v>0</v>
      </c>
    </row>
    <row r="465" spans="13:46" x14ac:dyDescent="0.25">
      <c r="M465" s="7"/>
      <c r="N465" s="7"/>
      <c r="O465" s="8"/>
      <c r="P465" s="7"/>
      <c r="Q465" s="8"/>
      <c r="R465" s="7"/>
      <c r="S465" s="8"/>
      <c r="T465" s="8"/>
      <c r="U465" s="8"/>
      <c r="V465" s="8"/>
      <c r="W465" s="8"/>
      <c r="X465" s="8"/>
      <c r="Y465" s="8"/>
      <c r="Z465" s="8"/>
      <c r="AC465" s="9">
        <f>IF(TRIM($B87)&lt;&gt;"",F87,0)</f>
        <v>0</v>
      </c>
      <c r="AD465" s="10"/>
      <c r="AE465" s="9">
        <f>IF(TRIM($B87)&lt;&gt;"",G87,0)</f>
        <v>0</v>
      </c>
      <c r="AF465" s="10"/>
      <c r="AG465" s="9">
        <f>IF(TRIM($B87)&lt;&gt;"",H87,0)</f>
        <v>0</v>
      </c>
      <c r="AH465" s="8"/>
      <c r="AI465" s="11">
        <f t="shared" ref="AI465:AK467" si="17">IF(ISNUMBER(FIND("doc",LOWER($E87))),F87,0)</f>
        <v>0</v>
      </c>
      <c r="AJ465" s="11">
        <f t="shared" si="17"/>
        <v>0</v>
      </c>
      <c r="AK465" s="11">
        <f t="shared" si="17"/>
        <v>0</v>
      </c>
      <c r="AL465" s="8"/>
      <c r="AM465" s="10">
        <f t="shared" si="15"/>
        <v>0</v>
      </c>
      <c r="AN465" s="8"/>
      <c r="AO465" s="11">
        <f t="shared" si="16"/>
        <v>0</v>
      </c>
    </row>
    <row r="466" spans="13:46" x14ac:dyDescent="0.25">
      <c r="M466" s="7"/>
      <c r="N466" s="7"/>
      <c r="O466" s="8"/>
      <c r="P466" s="7"/>
      <c r="Q466" s="8"/>
      <c r="R466" s="7"/>
      <c r="S466" s="8"/>
      <c r="T466" s="8"/>
      <c r="U466" s="8"/>
      <c r="V466" s="8"/>
      <c r="W466" s="8"/>
      <c r="X466" s="8"/>
      <c r="Y466" s="8"/>
      <c r="Z466" s="8"/>
      <c r="AC466" s="9">
        <f>IF(TRIM($B88)&lt;&gt;"",F88,0)</f>
        <v>0</v>
      </c>
      <c r="AD466" s="10"/>
      <c r="AE466" s="9">
        <f>IF(TRIM($B88)&lt;&gt;"",G88,0)</f>
        <v>0</v>
      </c>
      <c r="AF466" s="10"/>
      <c r="AG466" s="9">
        <f>IF(TRIM($B88)&lt;&gt;"",H88,0)</f>
        <v>0</v>
      </c>
      <c r="AH466" s="8"/>
      <c r="AI466" s="11">
        <f t="shared" si="17"/>
        <v>0</v>
      </c>
      <c r="AJ466" s="11">
        <f t="shared" si="17"/>
        <v>0</v>
      </c>
      <c r="AK466" s="11">
        <f t="shared" si="17"/>
        <v>0</v>
      </c>
      <c r="AL466" s="8"/>
      <c r="AM466" s="10">
        <f t="shared" si="15"/>
        <v>0</v>
      </c>
      <c r="AN466" s="8"/>
      <c r="AO466" s="11">
        <f t="shared" si="16"/>
        <v>0</v>
      </c>
    </row>
    <row r="467" spans="13:46" x14ac:dyDescent="0.25">
      <c r="M467" s="7"/>
      <c r="N467" s="7"/>
      <c r="O467" s="8"/>
      <c r="P467" s="7"/>
      <c r="Q467" s="8"/>
      <c r="R467" s="7"/>
      <c r="S467" s="8"/>
      <c r="T467" s="8"/>
      <c r="U467" s="8"/>
      <c r="V467" s="8"/>
      <c r="W467" s="8"/>
      <c r="X467" s="8"/>
      <c r="Y467" s="8"/>
      <c r="Z467" s="8"/>
      <c r="AC467" s="9">
        <f>IF(TRIM($B89)&lt;&gt;"",F89,0)</f>
        <v>0</v>
      </c>
      <c r="AD467" s="10"/>
      <c r="AE467" s="9">
        <f>IF(TRIM($B89)&lt;&gt;"",G89,0)</f>
        <v>0</v>
      </c>
      <c r="AF467" s="10"/>
      <c r="AG467" s="9">
        <f>IF(TRIM($B89)&lt;&gt;"",H89,0)</f>
        <v>0</v>
      </c>
      <c r="AH467" s="8"/>
      <c r="AI467" s="11">
        <f t="shared" si="17"/>
        <v>0</v>
      </c>
      <c r="AJ467" s="11">
        <f t="shared" si="17"/>
        <v>0</v>
      </c>
      <c r="AK467" s="11">
        <f t="shared" si="17"/>
        <v>0</v>
      </c>
      <c r="AL467" s="8"/>
      <c r="AM467" s="10">
        <f t="shared" si="15"/>
        <v>0</v>
      </c>
      <c r="AN467" s="8"/>
      <c r="AO467" s="11">
        <f t="shared" si="16"/>
        <v>0</v>
      </c>
    </row>
    <row r="468" spans="13:46" ht="24.75" x14ac:dyDescent="0.25">
      <c r="M468" s="5" t="s">
        <v>14</v>
      </c>
      <c r="N468" s="6">
        <f>F90</f>
        <v>0</v>
      </c>
      <c r="O468" s="5" t="s">
        <v>12</v>
      </c>
      <c r="P468" s="6">
        <f>G90</f>
        <v>0</v>
      </c>
      <c r="Q468" s="5" t="s">
        <v>13</v>
      </c>
      <c r="R468" s="6">
        <f>N468+P468</f>
        <v>0</v>
      </c>
      <c r="S468" s="5" t="s">
        <v>15</v>
      </c>
      <c r="T468" s="6">
        <f>H90</f>
        <v>0</v>
      </c>
      <c r="U468" s="5" t="s">
        <v>16</v>
      </c>
      <c r="V468" s="14">
        <f>R468+T468</f>
        <v>0</v>
      </c>
      <c r="W468" s="5" t="s">
        <v>5</v>
      </c>
      <c r="X468" s="13" t="e">
        <f>SUM(AM463:AM467)</f>
        <v>#REF!</v>
      </c>
      <c r="Y468" s="5" t="s">
        <v>6</v>
      </c>
      <c r="Z468" s="12">
        <f>SUM(AI463:AK467)</f>
        <v>0</v>
      </c>
    </row>
    <row r="475" spans="13:46" x14ac:dyDescent="0.25">
      <c r="M475">
        <v>7</v>
      </c>
    </row>
    <row r="476" spans="13:46" x14ac:dyDescent="0.25">
      <c r="M476" s="4" t="s">
        <v>27</v>
      </c>
      <c r="N476" s="4"/>
      <c r="O476" s="4"/>
      <c r="P476" s="4"/>
      <c r="Q476" s="4"/>
      <c r="R476" s="4"/>
      <c r="S476" s="4"/>
      <c r="T476" s="4"/>
      <c r="U476" s="4"/>
      <c r="V476" s="4"/>
      <c r="W476" s="4"/>
      <c r="X476" s="4"/>
      <c r="Y476" s="4"/>
      <c r="Z476" s="4"/>
      <c r="AA476" s="1"/>
      <c r="AB476" s="1"/>
      <c r="AC476" s="1"/>
      <c r="AD476" s="1"/>
      <c r="AE476" s="1"/>
      <c r="AF476" s="1"/>
      <c r="AG476" s="1"/>
      <c r="AH476" s="1"/>
      <c r="AI476" s="1"/>
      <c r="AJ476" s="1"/>
      <c r="AK476" s="1"/>
      <c r="AL476" s="1"/>
      <c r="AM476" s="1"/>
      <c r="AN476" s="1"/>
      <c r="AO476" s="1"/>
      <c r="AP476" s="1"/>
      <c r="AQ476" s="1"/>
      <c r="AR476" s="1"/>
      <c r="AS476" s="1"/>
      <c r="AT476" s="1"/>
    </row>
    <row r="477" spans="13:46" x14ac:dyDescent="0.25">
      <c r="M477" s="7"/>
      <c r="N477" s="7"/>
      <c r="O477" s="8"/>
      <c r="P477" s="7"/>
      <c r="Q477" s="8"/>
      <c r="R477" s="7"/>
      <c r="S477" s="8"/>
      <c r="T477" s="8"/>
      <c r="U477" s="8"/>
      <c r="V477" s="8"/>
      <c r="W477" s="8"/>
      <c r="X477" s="8"/>
      <c r="Y477" s="8"/>
      <c r="Z477" s="8"/>
      <c r="AC477" s="9">
        <f>IF(TRIM($B99)&lt;&gt;"",F99,0)</f>
        <v>0</v>
      </c>
      <c r="AD477" s="10"/>
      <c r="AE477" s="9">
        <f>IF(TRIM($B99)&lt;&gt;"",G99,0)</f>
        <v>0</v>
      </c>
      <c r="AF477" s="10"/>
      <c r="AG477" s="9">
        <f>IF(TRIM($B99)&lt;&gt;"",H99,0)</f>
        <v>0</v>
      </c>
      <c r="AH477" s="8"/>
      <c r="AI477" s="11">
        <f>IF(ISNUMBER(FIND("doc",LOWER($E99))),F99,0)</f>
        <v>0</v>
      </c>
      <c r="AJ477" s="11">
        <f>IF(ISNUMBER(FIND("doc",LOWER($E99))),G99,0)</f>
        <v>0</v>
      </c>
      <c r="AK477" s="11">
        <f>IF(ISNUMBER(FIND("doc",LOWER($E99))),H99,0)</f>
        <v>0</v>
      </c>
      <c r="AL477" s="8"/>
      <c r="AM477" s="10">
        <f>SUM(AC477:AG477)</f>
        <v>0</v>
      </c>
      <c r="AN477" s="8"/>
      <c r="AO477" s="11">
        <f>AI477+AJ477+AK477</f>
        <v>0</v>
      </c>
    </row>
    <row r="478" spans="13:46" x14ac:dyDescent="0.25">
      <c r="M478" s="7"/>
      <c r="N478" s="7"/>
      <c r="O478" s="7"/>
      <c r="P478" s="7"/>
      <c r="Q478" s="8"/>
      <c r="R478" s="7"/>
      <c r="S478" s="8"/>
      <c r="T478" s="8"/>
      <c r="U478" s="8"/>
      <c r="V478" s="8"/>
      <c r="W478" s="8"/>
      <c r="X478" s="8"/>
      <c r="Y478" s="8"/>
      <c r="Z478" s="8"/>
      <c r="AC478" s="9" t="e">
        <f>IF(TRIM(#REF!)&lt;&gt;"",#REF!,0)</f>
        <v>#REF!</v>
      </c>
      <c r="AD478" s="9"/>
      <c r="AE478" s="9" t="e">
        <f>IF(TRIM(#REF!)&lt;&gt;"",#REF!,0)</f>
        <v>#REF!</v>
      </c>
      <c r="AF478" s="10"/>
      <c r="AG478" s="9" t="e">
        <f>IF(TRIM(#REF!)&lt;&gt;"",#REF!,0)</f>
        <v>#REF!</v>
      </c>
      <c r="AH478" s="8"/>
      <c r="AI478" s="11">
        <f>IF(ISNUMBER(FIND("doc",LOWER(#REF!))),#REF!,0)</f>
        <v>0</v>
      </c>
      <c r="AJ478" s="11">
        <f>IF(ISNUMBER(FIND("doc",LOWER(#REF!))),#REF!,0)</f>
        <v>0</v>
      </c>
      <c r="AK478" s="11">
        <f>IF(ISNUMBER(FIND("doc",LOWER(#REF!))),#REF!,0)</f>
        <v>0</v>
      </c>
      <c r="AL478" s="8"/>
      <c r="AM478" s="10" t="e">
        <f t="shared" ref="AM478:AM481" si="18">SUM(AC478:AG478)</f>
        <v>#REF!</v>
      </c>
      <c r="AN478" s="8"/>
      <c r="AO478" s="11">
        <f t="shared" ref="AO478:AO481" si="19">AI478+AJ478+AK478</f>
        <v>0</v>
      </c>
    </row>
    <row r="479" spans="13:46" x14ac:dyDescent="0.25">
      <c r="M479" s="7"/>
      <c r="N479" s="7"/>
      <c r="O479" s="8"/>
      <c r="P479" s="7"/>
      <c r="Q479" s="8"/>
      <c r="R479" s="7"/>
      <c r="S479" s="8"/>
      <c r="T479" s="8"/>
      <c r="U479" s="8"/>
      <c r="V479" s="8"/>
      <c r="W479" s="8"/>
      <c r="X479" s="8"/>
      <c r="Y479" s="8"/>
      <c r="Z479" s="8"/>
      <c r="AC479" s="9">
        <f>IF(TRIM($B101)&lt;&gt;"",F101,0)</f>
        <v>0</v>
      </c>
      <c r="AD479" s="10"/>
      <c r="AE479" s="9">
        <f>IF(TRIM($B101)&lt;&gt;"",G101,0)</f>
        <v>0</v>
      </c>
      <c r="AF479" s="10"/>
      <c r="AG479" s="9">
        <f>IF(TRIM($B101)&lt;&gt;"",H101,0)</f>
        <v>0</v>
      </c>
      <c r="AH479" s="8"/>
      <c r="AI479" s="11">
        <f t="shared" ref="AI479:AK481" si="20">IF(ISNUMBER(FIND("doc",LOWER($E101))),F101,0)</f>
        <v>0</v>
      </c>
      <c r="AJ479" s="11">
        <f t="shared" si="20"/>
        <v>0</v>
      </c>
      <c r="AK479" s="11">
        <f t="shared" si="20"/>
        <v>0</v>
      </c>
      <c r="AL479" s="8"/>
      <c r="AM479" s="10">
        <f t="shared" si="18"/>
        <v>0</v>
      </c>
      <c r="AN479" s="8"/>
      <c r="AO479" s="11">
        <f t="shared" si="19"/>
        <v>0</v>
      </c>
    </row>
    <row r="480" spans="13:46" x14ac:dyDescent="0.25">
      <c r="M480" s="7"/>
      <c r="N480" s="7"/>
      <c r="O480" s="8"/>
      <c r="P480" s="7"/>
      <c r="Q480" s="8"/>
      <c r="R480" s="7"/>
      <c r="S480" s="8"/>
      <c r="T480" s="8"/>
      <c r="U480" s="8"/>
      <c r="V480" s="8"/>
      <c r="W480" s="8"/>
      <c r="X480" s="8"/>
      <c r="Y480" s="8"/>
      <c r="Z480" s="8"/>
      <c r="AC480" s="9">
        <f>IF(TRIM($B102)&lt;&gt;"",F102,0)</f>
        <v>0</v>
      </c>
      <c r="AD480" s="10"/>
      <c r="AE480" s="9">
        <f>IF(TRIM($B102)&lt;&gt;"",G102,0)</f>
        <v>0</v>
      </c>
      <c r="AF480" s="10"/>
      <c r="AG480" s="9">
        <f>IF(TRIM($B102)&lt;&gt;"",H102,0)</f>
        <v>0</v>
      </c>
      <c r="AH480" s="8"/>
      <c r="AI480" s="11">
        <f t="shared" si="20"/>
        <v>0</v>
      </c>
      <c r="AJ480" s="11">
        <f t="shared" si="20"/>
        <v>0</v>
      </c>
      <c r="AK480" s="11">
        <f t="shared" si="20"/>
        <v>0</v>
      </c>
      <c r="AL480" s="8"/>
      <c r="AM480" s="10">
        <f t="shared" si="18"/>
        <v>0</v>
      </c>
      <c r="AN480" s="8"/>
      <c r="AO480" s="11">
        <f t="shared" si="19"/>
        <v>0</v>
      </c>
    </row>
    <row r="481" spans="13:46" x14ac:dyDescent="0.25">
      <c r="M481" s="7"/>
      <c r="N481" s="7"/>
      <c r="O481" s="8"/>
      <c r="P481" s="7"/>
      <c r="Q481" s="8"/>
      <c r="R481" s="7"/>
      <c r="S481" s="8"/>
      <c r="T481" s="8"/>
      <c r="U481" s="8"/>
      <c r="V481" s="8"/>
      <c r="W481" s="8"/>
      <c r="X481" s="8"/>
      <c r="Y481" s="8"/>
      <c r="Z481" s="8"/>
      <c r="AC481" s="9">
        <f>IF(TRIM($B103)&lt;&gt;"",F103,0)</f>
        <v>0</v>
      </c>
      <c r="AD481" s="10"/>
      <c r="AE481" s="9">
        <f>IF(TRIM($B103)&lt;&gt;"",G103,0)</f>
        <v>0</v>
      </c>
      <c r="AF481" s="10"/>
      <c r="AG481" s="9">
        <f>IF(TRIM($B103)&lt;&gt;"",H103,0)</f>
        <v>0</v>
      </c>
      <c r="AH481" s="8"/>
      <c r="AI481" s="11">
        <f t="shared" si="20"/>
        <v>0</v>
      </c>
      <c r="AJ481" s="11">
        <f t="shared" si="20"/>
        <v>0</v>
      </c>
      <c r="AK481" s="11">
        <f t="shared" si="20"/>
        <v>0</v>
      </c>
      <c r="AL481" s="8"/>
      <c r="AM481" s="10">
        <f t="shared" si="18"/>
        <v>0</v>
      </c>
      <c r="AN481" s="8"/>
      <c r="AO481" s="11">
        <f t="shared" si="19"/>
        <v>0</v>
      </c>
    </row>
    <row r="482" spans="13:46" ht="24.75" x14ac:dyDescent="0.25">
      <c r="M482" s="5" t="s">
        <v>14</v>
      </c>
      <c r="N482" s="6">
        <f>F104</f>
        <v>0</v>
      </c>
      <c r="O482" s="5" t="s">
        <v>12</v>
      </c>
      <c r="P482" s="6">
        <f>G104</f>
        <v>0</v>
      </c>
      <c r="Q482" s="5" t="s">
        <v>13</v>
      </c>
      <c r="R482" s="6">
        <f>N482+P482</f>
        <v>0</v>
      </c>
      <c r="S482" s="5" t="s">
        <v>15</v>
      </c>
      <c r="T482" s="6">
        <f>H104</f>
        <v>0</v>
      </c>
      <c r="U482" s="5" t="s">
        <v>16</v>
      </c>
      <c r="V482" s="14">
        <f>R482+T482</f>
        <v>0</v>
      </c>
      <c r="W482" s="5" t="s">
        <v>5</v>
      </c>
      <c r="X482" s="13" t="e">
        <f>SUM(AM477:AM481)</f>
        <v>#REF!</v>
      </c>
      <c r="Y482" s="5" t="s">
        <v>6</v>
      </c>
      <c r="Z482" s="12">
        <f>SUM(AI477:AK481)</f>
        <v>0</v>
      </c>
    </row>
    <row r="489" spans="13:46" x14ac:dyDescent="0.25">
      <c r="M489">
        <v>8</v>
      </c>
    </row>
    <row r="490" spans="13:46" x14ac:dyDescent="0.25">
      <c r="M490" s="4" t="s">
        <v>27</v>
      </c>
      <c r="N490" s="4"/>
      <c r="O490" s="4"/>
      <c r="P490" s="4"/>
      <c r="Q490" s="4"/>
      <c r="R490" s="4"/>
      <c r="S490" s="4"/>
      <c r="T490" s="4"/>
      <c r="U490" s="4"/>
      <c r="V490" s="4"/>
      <c r="W490" s="4"/>
      <c r="X490" s="4"/>
      <c r="Y490" s="4"/>
      <c r="Z490" s="4"/>
      <c r="AA490" s="1"/>
      <c r="AB490" s="1"/>
      <c r="AC490" s="1"/>
      <c r="AD490" s="1"/>
      <c r="AE490" s="1"/>
      <c r="AF490" s="1"/>
      <c r="AG490" s="1"/>
      <c r="AH490" s="1"/>
      <c r="AI490" s="1"/>
      <c r="AJ490" s="1"/>
      <c r="AK490" s="1"/>
      <c r="AL490" s="1"/>
      <c r="AM490" s="1"/>
      <c r="AN490" s="1"/>
      <c r="AO490" s="1"/>
      <c r="AP490" s="1"/>
      <c r="AQ490" s="1"/>
      <c r="AR490" s="1"/>
      <c r="AS490" s="1"/>
      <c r="AT490" s="1"/>
    </row>
    <row r="491" spans="13:46" x14ac:dyDescent="0.25">
      <c r="M491" s="7"/>
      <c r="N491" s="7"/>
      <c r="O491" s="8"/>
      <c r="P491" s="7"/>
      <c r="Q491" s="8"/>
      <c r="R491" s="7"/>
      <c r="S491" s="8"/>
      <c r="T491" s="8"/>
      <c r="U491" s="8"/>
      <c r="V491" s="8"/>
      <c r="W491" s="8"/>
      <c r="X491" s="8"/>
      <c r="Y491" s="8"/>
      <c r="Z491" s="8"/>
      <c r="AC491" s="9">
        <f>IF(TRIM($B113)&lt;&gt;"",F113,0)</f>
        <v>0</v>
      </c>
      <c r="AD491" s="10"/>
      <c r="AE491" s="9">
        <f>IF(TRIM($B113)&lt;&gt;"",G113,0)</f>
        <v>0</v>
      </c>
      <c r="AF491" s="10"/>
      <c r="AG491" s="9">
        <f>IF(TRIM($B113)&lt;&gt;"",H113,0)</f>
        <v>0</v>
      </c>
      <c r="AH491" s="8"/>
      <c r="AI491" s="11">
        <f>IF(ISNUMBER(FIND("doc",LOWER($E113))),F113,0)</f>
        <v>0</v>
      </c>
      <c r="AJ491" s="11">
        <f>IF(ISNUMBER(FIND("doc",LOWER($E113))),G113,0)</f>
        <v>0</v>
      </c>
      <c r="AK491" s="11">
        <f>IF(ISNUMBER(FIND("doc",LOWER($E113))),H113,0)</f>
        <v>0</v>
      </c>
      <c r="AL491" s="8"/>
      <c r="AM491" s="10">
        <f>SUM(AC491:AG491)</f>
        <v>0</v>
      </c>
      <c r="AN491" s="8"/>
      <c r="AO491" s="11">
        <f>AI491+AJ491+AK491</f>
        <v>0</v>
      </c>
    </row>
    <row r="492" spans="13:46" x14ac:dyDescent="0.25">
      <c r="M492" s="7"/>
      <c r="N492" s="7"/>
      <c r="O492" s="7"/>
      <c r="P492" s="7"/>
      <c r="Q492" s="8"/>
      <c r="R492" s="7"/>
      <c r="S492" s="8"/>
      <c r="T492" s="8"/>
      <c r="U492" s="8"/>
      <c r="V492" s="8"/>
      <c r="W492" s="8"/>
      <c r="X492" s="8"/>
      <c r="Y492" s="8"/>
      <c r="Z492" s="8"/>
      <c r="AC492" s="9" t="e">
        <f>IF(TRIM(#REF!)&lt;&gt;"",#REF!,0)</f>
        <v>#REF!</v>
      </c>
      <c r="AD492" s="9"/>
      <c r="AE492" s="9" t="e">
        <f>IF(TRIM(#REF!)&lt;&gt;"",#REF!,0)</f>
        <v>#REF!</v>
      </c>
      <c r="AF492" s="10"/>
      <c r="AG492" s="9" t="e">
        <f>IF(TRIM(#REF!)&lt;&gt;"",#REF!,0)</f>
        <v>#REF!</v>
      </c>
      <c r="AH492" s="8"/>
      <c r="AI492" s="11">
        <f>IF(ISNUMBER(FIND("doc",LOWER(#REF!))),#REF!,0)</f>
        <v>0</v>
      </c>
      <c r="AJ492" s="11">
        <f>IF(ISNUMBER(FIND("doc",LOWER(#REF!))),#REF!,0)</f>
        <v>0</v>
      </c>
      <c r="AK492" s="11">
        <f>IF(ISNUMBER(FIND("doc",LOWER(#REF!))),#REF!,0)</f>
        <v>0</v>
      </c>
      <c r="AL492" s="8"/>
      <c r="AM492" s="10" t="e">
        <f t="shared" ref="AM492:AM495" si="21">SUM(AC492:AG492)</f>
        <v>#REF!</v>
      </c>
      <c r="AN492" s="8"/>
      <c r="AO492" s="11">
        <f t="shared" ref="AO492:AO495" si="22">AI492+AJ492+AK492</f>
        <v>0</v>
      </c>
    </row>
    <row r="493" spans="13:46" x14ac:dyDescent="0.25">
      <c r="M493" s="7"/>
      <c r="N493" s="7"/>
      <c r="O493" s="8"/>
      <c r="P493" s="7"/>
      <c r="Q493" s="8"/>
      <c r="R493" s="7"/>
      <c r="S493" s="8"/>
      <c r="T493" s="8"/>
      <c r="U493" s="8"/>
      <c r="V493" s="8"/>
      <c r="W493" s="8"/>
      <c r="X493" s="8"/>
      <c r="Y493" s="8"/>
      <c r="Z493" s="8"/>
      <c r="AC493" s="9">
        <f>IF(TRIM($B115)&lt;&gt;"",F115,0)</f>
        <v>0</v>
      </c>
      <c r="AD493" s="10"/>
      <c r="AE493" s="9">
        <f>IF(TRIM($B115)&lt;&gt;"",G115,0)</f>
        <v>0</v>
      </c>
      <c r="AF493" s="10"/>
      <c r="AG493" s="9">
        <f>IF(TRIM($B115)&lt;&gt;"",H115,0)</f>
        <v>0</v>
      </c>
      <c r="AH493" s="8"/>
      <c r="AI493" s="11">
        <f t="shared" ref="AI493:AK495" si="23">IF(ISNUMBER(FIND("doc",LOWER($E115))),F115,0)</f>
        <v>0</v>
      </c>
      <c r="AJ493" s="11">
        <f t="shared" si="23"/>
        <v>0</v>
      </c>
      <c r="AK493" s="11">
        <f t="shared" si="23"/>
        <v>0</v>
      </c>
      <c r="AL493" s="8"/>
      <c r="AM493" s="10">
        <f t="shared" si="21"/>
        <v>0</v>
      </c>
      <c r="AN493" s="8"/>
      <c r="AO493" s="11">
        <f t="shared" si="22"/>
        <v>0</v>
      </c>
    </row>
    <row r="494" spans="13:46" x14ac:dyDescent="0.25">
      <c r="M494" s="7"/>
      <c r="N494" s="7"/>
      <c r="O494" s="8"/>
      <c r="P494" s="7"/>
      <c r="Q494" s="8"/>
      <c r="R494" s="7"/>
      <c r="S494" s="8"/>
      <c r="T494" s="8"/>
      <c r="U494" s="8"/>
      <c r="V494" s="8"/>
      <c r="W494" s="8"/>
      <c r="X494" s="8"/>
      <c r="Y494" s="8"/>
      <c r="Z494" s="8"/>
      <c r="AC494" s="9">
        <f>IF(TRIM($B116)&lt;&gt;"",F116,0)</f>
        <v>0</v>
      </c>
      <c r="AD494" s="10"/>
      <c r="AE494" s="9">
        <f>IF(TRIM($B116)&lt;&gt;"",G116,0)</f>
        <v>0</v>
      </c>
      <c r="AF494" s="10"/>
      <c r="AG494" s="9">
        <f>IF(TRIM($B116)&lt;&gt;"",H116,0)</f>
        <v>0</v>
      </c>
      <c r="AH494" s="8"/>
      <c r="AI494" s="11">
        <f t="shared" si="23"/>
        <v>0</v>
      </c>
      <c r="AJ494" s="11">
        <f t="shared" si="23"/>
        <v>0</v>
      </c>
      <c r="AK494" s="11">
        <f t="shared" si="23"/>
        <v>0</v>
      </c>
      <c r="AL494" s="8"/>
      <c r="AM494" s="10">
        <f t="shared" si="21"/>
        <v>0</v>
      </c>
      <c r="AN494" s="8"/>
      <c r="AO494" s="11">
        <f t="shared" si="22"/>
        <v>0</v>
      </c>
    </row>
    <row r="495" spans="13:46" x14ac:dyDescent="0.25">
      <c r="M495" s="7"/>
      <c r="N495" s="7"/>
      <c r="O495" s="8"/>
      <c r="P495" s="7"/>
      <c r="Q495" s="8"/>
      <c r="R495" s="7"/>
      <c r="S495" s="8"/>
      <c r="T495" s="8"/>
      <c r="U495" s="8"/>
      <c r="V495" s="8"/>
      <c r="W495" s="8"/>
      <c r="X495" s="8"/>
      <c r="Y495" s="8"/>
      <c r="Z495" s="8"/>
      <c r="AC495" s="9">
        <f>IF(TRIM($B117)&lt;&gt;"",F117,0)</f>
        <v>0</v>
      </c>
      <c r="AD495" s="10"/>
      <c r="AE495" s="9">
        <f>IF(TRIM($B117)&lt;&gt;"",G117,0)</f>
        <v>0</v>
      </c>
      <c r="AF495" s="10"/>
      <c r="AG495" s="9">
        <f>IF(TRIM($B117)&lt;&gt;"",H117,0)</f>
        <v>0</v>
      </c>
      <c r="AH495" s="8"/>
      <c r="AI495" s="11">
        <f t="shared" si="23"/>
        <v>0</v>
      </c>
      <c r="AJ495" s="11">
        <f t="shared" si="23"/>
        <v>0</v>
      </c>
      <c r="AK495" s="11">
        <f t="shared" si="23"/>
        <v>0</v>
      </c>
      <c r="AL495" s="8"/>
      <c r="AM495" s="10">
        <f t="shared" si="21"/>
        <v>0</v>
      </c>
      <c r="AN495" s="8"/>
      <c r="AO495" s="11">
        <f t="shared" si="22"/>
        <v>0</v>
      </c>
    </row>
    <row r="496" spans="13:46" ht="24.75" x14ac:dyDescent="0.25">
      <c r="M496" s="5" t="s">
        <v>14</v>
      </c>
      <c r="N496" s="6">
        <f>F118</f>
        <v>0</v>
      </c>
      <c r="O496" s="5" t="s">
        <v>12</v>
      </c>
      <c r="P496" s="6">
        <f>G118</f>
        <v>0</v>
      </c>
      <c r="Q496" s="5" t="s">
        <v>13</v>
      </c>
      <c r="R496" s="6">
        <f>N496+P496</f>
        <v>0</v>
      </c>
      <c r="S496" s="5" t="s">
        <v>15</v>
      </c>
      <c r="T496" s="6">
        <f>H118</f>
        <v>0</v>
      </c>
      <c r="U496" s="5" t="s">
        <v>16</v>
      </c>
      <c r="V496" s="14">
        <f>R496+T496</f>
        <v>0</v>
      </c>
      <c r="W496" s="5" t="s">
        <v>5</v>
      </c>
      <c r="X496" s="13" t="e">
        <f>SUM(AM491:AM495)</f>
        <v>#REF!</v>
      </c>
      <c r="Y496" s="5" t="s">
        <v>6</v>
      </c>
      <c r="Z496" s="12">
        <f>SUM(AI491:AK495)</f>
        <v>0</v>
      </c>
    </row>
    <row r="503" spans="13:46" x14ac:dyDescent="0.25">
      <c r="M503">
        <v>9</v>
      </c>
    </row>
    <row r="504" spans="13:46" x14ac:dyDescent="0.25">
      <c r="M504" s="4" t="s">
        <v>27</v>
      </c>
      <c r="N504" s="4"/>
      <c r="O504" s="4"/>
      <c r="P504" s="4"/>
      <c r="Q504" s="4"/>
      <c r="R504" s="4"/>
      <c r="S504" s="4"/>
      <c r="T504" s="4"/>
      <c r="U504" s="4"/>
      <c r="V504" s="4"/>
      <c r="W504" s="4"/>
      <c r="X504" s="4"/>
      <c r="Y504" s="4"/>
      <c r="Z504" s="4"/>
      <c r="AA504" s="1"/>
      <c r="AB504" s="1"/>
      <c r="AC504" s="1"/>
      <c r="AD504" s="1"/>
      <c r="AE504" s="1"/>
      <c r="AF504" s="1"/>
      <c r="AG504" s="1"/>
      <c r="AH504" s="1"/>
      <c r="AI504" s="1"/>
      <c r="AJ504" s="1"/>
      <c r="AK504" s="1"/>
      <c r="AL504" s="1"/>
      <c r="AM504" s="1"/>
      <c r="AN504" s="1"/>
      <c r="AO504" s="1"/>
      <c r="AP504" s="1"/>
      <c r="AQ504" s="1"/>
      <c r="AR504" s="1"/>
      <c r="AS504" s="1"/>
      <c r="AT504" s="1"/>
    </row>
    <row r="505" spans="13:46" x14ac:dyDescent="0.25">
      <c r="M505" s="7"/>
      <c r="N505" s="7"/>
      <c r="O505" s="8"/>
      <c r="P505" s="7"/>
      <c r="Q505" s="8"/>
      <c r="R505" s="7"/>
      <c r="S505" s="8"/>
      <c r="T505" s="8"/>
      <c r="U505" s="8"/>
      <c r="V505" s="8"/>
      <c r="W505" s="8"/>
      <c r="X505" s="8"/>
      <c r="Y505" s="8"/>
      <c r="Z505" s="8"/>
      <c r="AC505" s="9">
        <f>IF(TRIM($B127)&lt;&gt;"",F127,0)</f>
        <v>0</v>
      </c>
      <c r="AD505" s="10"/>
      <c r="AE505" s="9">
        <f>IF(TRIM($B127)&lt;&gt;"",G127,0)</f>
        <v>0</v>
      </c>
      <c r="AF505" s="10"/>
      <c r="AG505" s="9">
        <f>IF(TRIM($B127)&lt;&gt;"",H127,0)</f>
        <v>0</v>
      </c>
      <c r="AH505" s="8"/>
      <c r="AI505" s="11">
        <f>IF(ISNUMBER(FIND("doc",LOWER($E127))),F127,0)</f>
        <v>0</v>
      </c>
      <c r="AJ505" s="11">
        <f>IF(ISNUMBER(FIND("doc",LOWER($E127))),G127,0)</f>
        <v>0</v>
      </c>
      <c r="AK505" s="11">
        <f>IF(ISNUMBER(FIND("doc",LOWER($E127))),H127,0)</f>
        <v>0</v>
      </c>
      <c r="AL505" s="8"/>
      <c r="AM505" s="10">
        <f>SUM(AC505:AG505)</f>
        <v>0</v>
      </c>
      <c r="AN505" s="8"/>
      <c r="AO505" s="11">
        <f>AI505+AJ505+AK505</f>
        <v>0</v>
      </c>
    </row>
    <row r="506" spans="13:46" x14ac:dyDescent="0.25">
      <c r="M506" s="7"/>
      <c r="N506" s="7"/>
      <c r="O506" s="7"/>
      <c r="P506" s="7"/>
      <c r="Q506" s="8"/>
      <c r="R506" s="7"/>
      <c r="S506" s="8"/>
      <c r="T506" s="8"/>
      <c r="U506" s="8"/>
      <c r="V506" s="8"/>
      <c r="W506" s="8"/>
      <c r="X506" s="8"/>
      <c r="Y506" s="8"/>
      <c r="Z506" s="8"/>
      <c r="AC506" s="9" t="e">
        <f>IF(TRIM(#REF!)&lt;&gt;"",#REF!,0)</f>
        <v>#REF!</v>
      </c>
      <c r="AD506" s="9"/>
      <c r="AE506" s="9" t="e">
        <f>IF(TRIM(#REF!)&lt;&gt;"",#REF!,0)</f>
        <v>#REF!</v>
      </c>
      <c r="AF506" s="10"/>
      <c r="AG506" s="9" t="e">
        <f>IF(TRIM(#REF!)&lt;&gt;"",#REF!,0)</f>
        <v>#REF!</v>
      </c>
      <c r="AH506" s="8"/>
      <c r="AI506" s="11">
        <f>IF(ISNUMBER(FIND("doc",LOWER(#REF!))),#REF!,0)</f>
        <v>0</v>
      </c>
      <c r="AJ506" s="11">
        <f>IF(ISNUMBER(FIND("doc",LOWER(#REF!))),#REF!,0)</f>
        <v>0</v>
      </c>
      <c r="AK506" s="11">
        <f>IF(ISNUMBER(FIND("doc",LOWER(#REF!))),#REF!,0)</f>
        <v>0</v>
      </c>
      <c r="AL506" s="8"/>
      <c r="AM506" s="10" t="e">
        <f t="shared" ref="AM506:AM509" si="24">SUM(AC506:AG506)</f>
        <v>#REF!</v>
      </c>
      <c r="AN506" s="8"/>
      <c r="AO506" s="11">
        <f t="shared" ref="AO506:AO509" si="25">AI506+AJ506+AK506</f>
        <v>0</v>
      </c>
    </row>
    <row r="507" spans="13:46" x14ac:dyDescent="0.25">
      <c r="M507" s="7"/>
      <c r="N507" s="7"/>
      <c r="O507" s="8"/>
      <c r="P507" s="7"/>
      <c r="Q507" s="8"/>
      <c r="R507" s="7"/>
      <c r="S507" s="8"/>
      <c r="T507" s="8"/>
      <c r="U507" s="8"/>
      <c r="V507" s="8"/>
      <c r="W507" s="8"/>
      <c r="X507" s="8"/>
      <c r="Y507" s="8"/>
      <c r="Z507" s="8"/>
      <c r="AC507" s="9">
        <f>IF(TRIM($B129)&lt;&gt;"",F129,0)</f>
        <v>0</v>
      </c>
      <c r="AD507" s="10"/>
      <c r="AE507" s="9">
        <f>IF(TRIM($B129)&lt;&gt;"",G129,0)</f>
        <v>0</v>
      </c>
      <c r="AF507" s="10"/>
      <c r="AG507" s="9">
        <f>IF(TRIM($B129)&lt;&gt;"",H129,0)</f>
        <v>0</v>
      </c>
      <c r="AH507" s="8"/>
      <c r="AI507" s="11">
        <f t="shared" ref="AI507:AK509" si="26">IF(ISNUMBER(FIND("doc",LOWER($E129))),F129,0)</f>
        <v>0</v>
      </c>
      <c r="AJ507" s="11">
        <f t="shared" si="26"/>
        <v>0</v>
      </c>
      <c r="AK507" s="11">
        <f t="shared" si="26"/>
        <v>0</v>
      </c>
      <c r="AL507" s="8"/>
      <c r="AM507" s="10">
        <f t="shared" si="24"/>
        <v>0</v>
      </c>
      <c r="AN507" s="8"/>
      <c r="AO507" s="11">
        <f t="shared" si="25"/>
        <v>0</v>
      </c>
    </row>
    <row r="508" spans="13:46" x14ac:dyDescent="0.25">
      <c r="M508" s="7"/>
      <c r="N508" s="7"/>
      <c r="O508" s="8"/>
      <c r="P508" s="7"/>
      <c r="Q508" s="8"/>
      <c r="R508" s="7"/>
      <c r="S508" s="8"/>
      <c r="T508" s="8"/>
      <c r="U508" s="8"/>
      <c r="V508" s="8"/>
      <c r="W508" s="8"/>
      <c r="X508" s="8"/>
      <c r="Y508" s="8"/>
      <c r="Z508" s="8"/>
      <c r="AC508" s="9">
        <f>IF(TRIM($B130)&lt;&gt;"",F130,0)</f>
        <v>0</v>
      </c>
      <c r="AD508" s="10"/>
      <c r="AE508" s="9">
        <f>IF(TRIM($B130)&lt;&gt;"",G130,0)</f>
        <v>0</v>
      </c>
      <c r="AF508" s="10"/>
      <c r="AG508" s="9">
        <f>IF(TRIM($B130)&lt;&gt;"",H130,0)</f>
        <v>0</v>
      </c>
      <c r="AH508" s="8"/>
      <c r="AI508" s="11">
        <f t="shared" si="26"/>
        <v>0</v>
      </c>
      <c r="AJ508" s="11">
        <f t="shared" si="26"/>
        <v>0</v>
      </c>
      <c r="AK508" s="11">
        <f t="shared" si="26"/>
        <v>0</v>
      </c>
      <c r="AL508" s="8"/>
      <c r="AM508" s="10">
        <f t="shared" si="24"/>
        <v>0</v>
      </c>
      <c r="AN508" s="8"/>
      <c r="AO508" s="11">
        <f t="shared" si="25"/>
        <v>0</v>
      </c>
    </row>
    <row r="509" spans="13:46" x14ac:dyDescent="0.25">
      <c r="M509" s="7"/>
      <c r="N509" s="7"/>
      <c r="O509" s="8"/>
      <c r="P509" s="7"/>
      <c r="Q509" s="8"/>
      <c r="R509" s="7"/>
      <c r="S509" s="8"/>
      <c r="T509" s="8"/>
      <c r="U509" s="8"/>
      <c r="V509" s="8"/>
      <c r="W509" s="8"/>
      <c r="X509" s="8"/>
      <c r="Y509" s="8"/>
      <c r="Z509" s="8"/>
      <c r="AC509" s="9">
        <f>IF(TRIM($B131)&lt;&gt;"",F131,0)</f>
        <v>0</v>
      </c>
      <c r="AD509" s="10"/>
      <c r="AE509" s="9">
        <f>IF(TRIM($B131)&lt;&gt;"",G131,0)</f>
        <v>0</v>
      </c>
      <c r="AF509" s="10"/>
      <c r="AG509" s="9">
        <f>IF(TRIM($B131)&lt;&gt;"",H131,0)</f>
        <v>0</v>
      </c>
      <c r="AH509" s="8"/>
      <c r="AI509" s="11">
        <f t="shared" si="26"/>
        <v>0</v>
      </c>
      <c r="AJ509" s="11">
        <f t="shared" si="26"/>
        <v>0</v>
      </c>
      <c r="AK509" s="11">
        <f t="shared" si="26"/>
        <v>0</v>
      </c>
      <c r="AL509" s="8"/>
      <c r="AM509" s="10">
        <f t="shared" si="24"/>
        <v>0</v>
      </c>
      <c r="AN509" s="8"/>
      <c r="AO509" s="11">
        <f t="shared" si="25"/>
        <v>0</v>
      </c>
    </row>
    <row r="510" spans="13:46" ht="24.75" x14ac:dyDescent="0.25">
      <c r="M510" s="5" t="s">
        <v>14</v>
      </c>
      <c r="N510" s="6">
        <f>F132</f>
        <v>0</v>
      </c>
      <c r="O510" s="5" t="s">
        <v>12</v>
      </c>
      <c r="P510" s="6">
        <f>G132</f>
        <v>0</v>
      </c>
      <c r="Q510" s="5" t="s">
        <v>13</v>
      </c>
      <c r="R510" s="6">
        <f>N510+P510</f>
        <v>0</v>
      </c>
      <c r="S510" s="5" t="s">
        <v>15</v>
      </c>
      <c r="T510" s="6">
        <f>H132</f>
        <v>0</v>
      </c>
      <c r="U510" s="5" t="s">
        <v>16</v>
      </c>
      <c r="V510" s="14">
        <f>R510+T510</f>
        <v>0</v>
      </c>
      <c r="W510" s="5" t="s">
        <v>5</v>
      </c>
      <c r="X510" s="13" t="e">
        <f>SUM(AM505:AM509)</f>
        <v>#REF!</v>
      </c>
      <c r="Y510" s="5" t="s">
        <v>6</v>
      </c>
      <c r="Z510" s="12">
        <f>SUM(AI505:AK509)</f>
        <v>0</v>
      </c>
    </row>
    <row r="517" spans="13:46" x14ac:dyDescent="0.25">
      <c r="M517">
        <v>10</v>
      </c>
    </row>
    <row r="518" spans="13:46" x14ac:dyDescent="0.25">
      <c r="M518" s="4" t="s">
        <v>27</v>
      </c>
      <c r="N518" s="4"/>
      <c r="O518" s="4"/>
      <c r="P518" s="4"/>
      <c r="Q518" s="4"/>
      <c r="R518" s="4"/>
      <c r="S518" s="4"/>
      <c r="T518" s="4"/>
      <c r="U518" s="4"/>
      <c r="V518" s="4"/>
      <c r="W518" s="4"/>
      <c r="X518" s="4"/>
      <c r="Y518" s="4"/>
      <c r="Z518" s="4"/>
      <c r="AA518" s="1"/>
      <c r="AB518" s="1"/>
      <c r="AC518" s="1"/>
      <c r="AD518" s="1"/>
      <c r="AE518" s="1"/>
      <c r="AF518" s="1"/>
      <c r="AG518" s="1"/>
      <c r="AH518" s="1"/>
      <c r="AI518" s="1"/>
      <c r="AJ518" s="1"/>
      <c r="AK518" s="1"/>
      <c r="AL518" s="1"/>
      <c r="AM518" s="1"/>
      <c r="AN518" s="1"/>
      <c r="AO518" s="1"/>
      <c r="AP518" s="1"/>
      <c r="AQ518" s="1"/>
      <c r="AR518" s="1"/>
      <c r="AS518" s="1"/>
      <c r="AT518" s="1"/>
    </row>
    <row r="519" spans="13:46" x14ac:dyDescent="0.25">
      <c r="M519" s="7"/>
      <c r="N519" s="7"/>
      <c r="O519" s="8"/>
      <c r="P519" s="7"/>
      <c r="Q519" s="8"/>
      <c r="R519" s="7"/>
      <c r="S519" s="8"/>
      <c r="T519" s="8"/>
      <c r="U519" s="8"/>
      <c r="V519" s="8"/>
      <c r="W519" s="8"/>
      <c r="X519" s="8"/>
      <c r="Y519" s="8"/>
      <c r="Z519" s="8"/>
      <c r="AC519" s="9" t="e">
        <f>IF(TRIM(#REF!)&lt;&gt;"",#REF!,0)</f>
        <v>#REF!</v>
      </c>
      <c r="AD519" s="10"/>
      <c r="AE519" s="9" t="e">
        <f>IF(TRIM(#REF!)&lt;&gt;"",#REF!,0)</f>
        <v>#REF!</v>
      </c>
      <c r="AF519" s="10"/>
      <c r="AG519" s="9" t="e">
        <f>IF(TRIM(#REF!)&lt;&gt;"",#REF!,0)</f>
        <v>#REF!</v>
      </c>
      <c r="AH519" s="8"/>
      <c r="AI519" s="11">
        <f>IF(ISNUMBER(FIND("doc",LOWER(#REF!))),#REF!,0)</f>
        <v>0</v>
      </c>
      <c r="AJ519" s="11">
        <f>IF(ISNUMBER(FIND("doc",LOWER(#REF!))),#REF!,0)</f>
        <v>0</v>
      </c>
      <c r="AK519" s="11">
        <f>IF(ISNUMBER(FIND("doc",LOWER(#REF!))),#REF!,0)</f>
        <v>0</v>
      </c>
      <c r="AL519" s="8"/>
      <c r="AM519" s="10" t="e">
        <f>SUM(AC519:AG519)</f>
        <v>#REF!</v>
      </c>
      <c r="AN519" s="8"/>
      <c r="AO519" s="11">
        <f>AI519+AJ519+AK519</f>
        <v>0</v>
      </c>
    </row>
    <row r="520" spans="13:46" x14ac:dyDescent="0.25">
      <c r="M520" s="7"/>
      <c r="N520" s="7"/>
      <c r="O520" s="7"/>
      <c r="P520" s="7"/>
      <c r="Q520" s="8"/>
      <c r="R520" s="7"/>
      <c r="S520" s="8"/>
      <c r="T520" s="8"/>
      <c r="U520" s="8"/>
      <c r="V520" s="8"/>
      <c r="W520" s="8"/>
      <c r="X520" s="8"/>
      <c r="Y520" s="8"/>
      <c r="Z520" s="8"/>
      <c r="AC520" s="9">
        <f>IF(TRIM($B141)&lt;&gt;"",F141,0)</f>
        <v>0</v>
      </c>
      <c r="AD520" s="9"/>
      <c r="AE520" s="9">
        <f>IF(TRIM($B141)&lt;&gt;"",G141,0)</f>
        <v>0</v>
      </c>
      <c r="AF520" s="10"/>
      <c r="AG520" s="9">
        <f>IF(TRIM($B141)&lt;&gt;"",H141,0)</f>
        <v>0</v>
      </c>
      <c r="AH520" s="8"/>
      <c r="AI520" s="11">
        <f>IF(ISNUMBER(FIND("doc",LOWER(#REF!))),F141,0)</f>
        <v>0</v>
      </c>
      <c r="AJ520" s="11">
        <f>IF(ISNUMBER(FIND("doc",LOWER(#REF!))),G141,0)</f>
        <v>0</v>
      </c>
      <c r="AK520" s="11">
        <f>IF(ISNUMBER(FIND("doc",LOWER(#REF!))),H141,0)</f>
        <v>0</v>
      </c>
      <c r="AL520" s="8"/>
      <c r="AM520" s="10">
        <f t="shared" ref="AM520:AM523" si="27">SUM(AC520:AG520)</f>
        <v>0</v>
      </c>
      <c r="AN520" s="8"/>
      <c r="AO520" s="11">
        <f t="shared" ref="AO520:AO523" si="28">AI520+AJ520+AK520</f>
        <v>0</v>
      </c>
    </row>
    <row r="521" spans="13:46" x14ac:dyDescent="0.25">
      <c r="M521" s="7"/>
      <c r="N521" s="7"/>
      <c r="O521" s="8"/>
      <c r="P521" s="7"/>
      <c r="Q521" s="8"/>
      <c r="R521" s="7"/>
      <c r="S521" s="8"/>
      <c r="T521" s="8"/>
      <c r="U521" s="8"/>
      <c r="V521" s="8"/>
      <c r="W521" s="8"/>
      <c r="X521" s="8"/>
      <c r="Y521" s="8"/>
      <c r="Z521" s="8"/>
      <c r="AC521" s="9">
        <f>IF(TRIM($B143)&lt;&gt;"",F143,0)</f>
        <v>0</v>
      </c>
      <c r="AD521" s="10"/>
      <c r="AE521" s="9">
        <f>IF(TRIM($B143)&lt;&gt;"",G143,0)</f>
        <v>0</v>
      </c>
      <c r="AF521" s="10"/>
      <c r="AG521" s="9">
        <f>IF(TRIM($B143)&lt;&gt;"",H143,0)</f>
        <v>0</v>
      </c>
      <c r="AH521" s="8"/>
      <c r="AI521" s="11">
        <f>IF(ISNUMBER(FIND("doc",LOWER($E141))),F143,0)</f>
        <v>0</v>
      </c>
      <c r="AJ521" s="11">
        <f>IF(ISNUMBER(FIND("doc",LOWER($E141))),G143,0)</f>
        <v>0</v>
      </c>
      <c r="AK521" s="11">
        <f>IF(ISNUMBER(FIND("doc",LOWER($E141))),H143,0)</f>
        <v>0</v>
      </c>
      <c r="AL521" s="8"/>
      <c r="AM521" s="10">
        <f t="shared" si="27"/>
        <v>0</v>
      </c>
      <c r="AN521" s="8"/>
      <c r="AO521" s="11">
        <f t="shared" si="28"/>
        <v>0</v>
      </c>
    </row>
    <row r="522" spans="13:46" x14ac:dyDescent="0.25">
      <c r="M522" s="7"/>
      <c r="N522" s="7"/>
      <c r="O522" s="8"/>
      <c r="P522" s="7"/>
      <c r="Q522" s="8"/>
      <c r="R522" s="7"/>
      <c r="S522" s="8"/>
      <c r="T522" s="8"/>
      <c r="U522" s="8"/>
      <c r="V522" s="8"/>
      <c r="W522" s="8"/>
      <c r="X522" s="8"/>
      <c r="Y522" s="8"/>
      <c r="Z522" s="8"/>
      <c r="AC522" s="9">
        <f>IF(TRIM($B144)&lt;&gt;"",F144,0)</f>
        <v>0</v>
      </c>
      <c r="AD522" s="10"/>
      <c r="AE522" s="9">
        <f>IF(TRIM($B144)&lt;&gt;"",G144,0)</f>
        <v>0</v>
      </c>
      <c r="AF522" s="10"/>
      <c r="AG522" s="9">
        <f>IF(TRIM($B144)&lt;&gt;"",H144,0)</f>
        <v>0</v>
      </c>
      <c r="AH522" s="8"/>
      <c r="AI522" s="11">
        <f t="shared" ref="AI522:AK523" si="29">IF(ISNUMBER(FIND("doc",LOWER($E144))),F144,0)</f>
        <v>0</v>
      </c>
      <c r="AJ522" s="11">
        <f t="shared" si="29"/>
        <v>0</v>
      </c>
      <c r="AK522" s="11">
        <f t="shared" si="29"/>
        <v>0</v>
      </c>
      <c r="AL522" s="8"/>
      <c r="AM522" s="10">
        <f t="shared" si="27"/>
        <v>0</v>
      </c>
      <c r="AN522" s="8"/>
      <c r="AO522" s="11">
        <f t="shared" si="28"/>
        <v>0</v>
      </c>
    </row>
    <row r="523" spans="13:46" x14ac:dyDescent="0.25">
      <c r="M523" s="7"/>
      <c r="N523" s="7"/>
      <c r="O523" s="8"/>
      <c r="P523" s="7"/>
      <c r="Q523" s="8"/>
      <c r="R523" s="7"/>
      <c r="S523" s="8"/>
      <c r="T523" s="8"/>
      <c r="U523" s="8"/>
      <c r="V523" s="8"/>
      <c r="W523" s="8"/>
      <c r="X523" s="8"/>
      <c r="Y523" s="8"/>
      <c r="Z523" s="8"/>
      <c r="AC523" s="9">
        <f>IF(TRIM($B145)&lt;&gt;"",F145,0)</f>
        <v>0</v>
      </c>
      <c r="AD523" s="10"/>
      <c r="AE523" s="9">
        <f>IF(TRIM($B145)&lt;&gt;"",G145,0)</f>
        <v>0</v>
      </c>
      <c r="AF523" s="10"/>
      <c r="AG523" s="9">
        <f>IF(TRIM($B145)&lt;&gt;"",H145,0)</f>
        <v>0</v>
      </c>
      <c r="AH523" s="8"/>
      <c r="AI523" s="11">
        <f t="shared" si="29"/>
        <v>0</v>
      </c>
      <c r="AJ523" s="11">
        <f t="shared" si="29"/>
        <v>0</v>
      </c>
      <c r="AK523" s="11">
        <f t="shared" si="29"/>
        <v>0</v>
      </c>
      <c r="AL523" s="8"/>
      <c r="AM523" s="10">
        <f t="shared" si="27"/>
        <v>0</v>
      </c>
      <c r="AN523" s="8"/>
      <c r="AO523" s="11">
        <f t="shared" si="28"/>
        <v>0</v>
      </c>
    </row>
    <row r="524" spans="13:46" ht="24.75" x14ac:dyDescent="0.25">
      <c r="M524" s="5" t="s">
        <v>14</v>
      </c>
      <c r="N524" s="6">
        <f>F146</f>
        <v>0</v>
      </c>
      <c r="O524" s="5" t="s">
        <v>12</v>
      </c>
      <c r="P524" s="6">
        <f>G146</f>
        <v>0</v>
      </c>
      <c r="Q524" s="5" t="s">
        <v>13</v>
      </c>
      <c r="R524" s="6">
        <f>N524+P524</f>
        <v>0</v>
      </c>
      <c r="S524" s="5" t="s">
        <v>15</v>
      </c>
      <c r="T524" s="6">
        <f>H146</f>
        <v>0</v>
      </c>
      <c r="U524" s="5" t="s">
        <v>16</v>
      </c>
      <c r="V524" s="14">
        <f>R524+T524</f>
        <v>0</v>
      </c>
      <c r="W524" s="5" t="s">
        <v>5</v>
      </c>
      <c r="X524" s="13" t="e">
        <f>SUM(AM519:AM523)</f>
        <v>#REF!</v>
      </c>
      <c r="Y524" s="5" t="s">
        <v>6</v>
      </c>
      <c r="Z524" s="12">
        <f>SUM(AI519:AK523)</f>
        <v>0</v>
      </c>
    </row>
    <row r="531" spans="13:26" x14ac:dyDescent="0.25">
      <c r="M531">
        <v>11</v>
      </c>
    </row>
    <row r="532" spans="13:26" x14ac:dyDescent="0.25">
      <c r="M532" s="4" t="s">
        <v>27</v>
      </c>
      <c r="N532" s="4"/>
      <c r="O532" s="4"/>
      <c r="P532" s="4"/>
      <c r="Q532" s="4"/>
      <c r="R532" s="4"/>
      <c r="S532" s="4"/>
      <c r="T532" s="4"/>
      <c r="U532" s="4"/>
      <c r="V532" s="4"/>
      <c r="W532" s="4"/>
      <c r="X532" s="4"/>
      <c r="Y532" s="4"/>
      <c r="Z532" s="4"/>
    </row>
    <row r="533" spans="13:26" x14ac:dyDescent="0.25">
      <c r="M533" s="7"/>
      <c r="N533" s="7"/>
      <c r="O533" s="8"/>
      <c r="P533" s="7"/>
      <c r="Q533" s="8"/>
      <c r="R533" s="7"/>
      <c r="S533" s="8"/>
      <c r="T533" s="8"/>
      <c r="U533" s="8"/>
      <c r="V533" s="8"/>
      <c r="W533" s="8"/>
      <c r="X533" s="8"/>
      <c r="Y533" s="8"/>
      <c r="Z533" s="8"/>
    </row>
    <row r="534" spans="13:26" x14ac:dyDescent="0.25">
      <c r="M534" s="7"/>
      <c r="N534" s="7"/>
      <c r="O534" s="7"/>
      <c r="P534" s="7"/>
      <c r="Q534" s="8"/>
      <c r="R534" s="7"/>
      <c r="S534" s="8"/>
      <c r="T534" s="8"/>
      <c r="U534" s="8"/>
      <c r="V534" s="8"/>
      <c r="W534" s="8"/>
      <c r="X534" s="8"/>
      <c r="Y534" s="8"/>
      <c r="Z534" s="8"/>
    </row>
    <row r="535" spans="13:26" x14ac:dyDescent="0.25">
      <c r="M535" s="7"/>
      <c r="N535" s="7"/>
      <c r="O535" s="8"/>
      <c r="P535" s="7"/>
      <c r="Q535" s="8"/>
      <c r="R535" s="7"/>
      <c r="S535" s="8"/>
      <c r="T535" s="8"/>
      <c r="U535" s="8"/>
      <c r="V535" s="8"/>
      <c r="W535" s="8"/>
      <c r="X535" s="8"/>
      <c r="Y535" s="8"/>
      <c r="Z535" s="8"/>
    </row>
    <row r="536" spans="13:26" x14ac:dyDescent="0.25">
      <c r="M536" s="7"/>
      <c r="N536" s="7"/>
      <c r="O536" s="8"/>
      <c r="P536" s="7"/>
      <c r="Q536" s="8"/>
      <c r="R536" s="7"/>
      <c r="S536" s="8"/>
      <c r="T536" s="8"/>
      <c r="U536" s="8"/>
      <c r="V536" s="8"/>
      <c r="W536" s="8"/>
      <c r="X536" s="8"/>
      <c r="Y536" s="8"/>
      <c r="Z536" s="8"/>
    </row>
    <row r="537" spans="13:26" x14ac:dyDescent="0.25">
      <c r="M537" s="7"/>
      <c r="N537" s="7"/>
      <c r="O537" s="8"/>
      <c r="P537" s="7"/>
      <c r="Q537" s="8"/>
      <c r="R537" s="7"/>
      <c r="S537" s="8"/>
      <c r="T537" s="8"/>
      <c r="U537" s="8"/>
      <c r="V537" s="8"/>
      <c r="W537" s="8"/>
      <c r="X537" s="8"/>
      <c r="Y537" s="8"/>
      <c r="Z537" s="8"/>
    </row>
    <row r="538" spans="13:26" ht="24.75" x14ac:dyDescent="0.25">
      <c r="M538" s="5" t="s">
        <v>14</v>
      </c>
      <c r="N538" s="6">
        <f>F160</f>
        <v>0</v>
      </c>
      <c r="O538" s="5" t="s">
        <v>12</v>
      </c>
      <c r="P538" s="6">
        <f>G160</f>
        <v>0</v>
      </c>
      <c r="Q538" s="5" t="s">
        <v>13</v>
      </c>
      <c r="R538" s="6">
        <f>N538+P538</f>
        <v>0</v>
      </c>
      <c r="S538" s="5" t="s">
        <v>15</v>
      </c>
      <c r="T538" s="6">
        <f>H160</f>
        <v>0</v>
      </c>
      <c r="U538" s="5" t="s">
        <v>16</v>
      </c>
      <c r="V538" s="14">
        <f>R538+T538</f>
        <v>0</v>
      </c>
      <c r="W538" s="5" t="s">
        <v>5</v>
      </c>
      <c r="X538" s="13">
        <f>SUM(AM533:AM537)</f>
        <v>0</v>
      </c>
      <c r="Y538" s="5" t="s">
        <v>6</v>
      </c>
      <c r="Z538" s="12">
        <f>SUM(AI533:AK537)</f>
        <v>0</v>
      </c>
    </row>
    <row r="545" spans="13:26" x14ac:dyDescent="0.25">
      <c r="M545">
        <v>12</v>
      </c>
    </row>
    <row r="546" spans="13:26" x14ac:dyDescent="0.25">
      <c r="M546" s="4" t="s">
        <v>27</v>
      </c>
      <c r="N546" s="4"/>
      <c r="O546" s="4"/>
      <c r="P546" s="4"/>
      <c r="Q546" s="4"/>
      <c r="R546" s="4"/>
      <c r="S546" s="4"/>
      <c r="T546" s="4"/>
      <c r="U546" s="4"/>
      <c r="V546" s="4"/>
      <c r="W546" s="4"/>
      <c r="X546" s="4"/>
      <c r="Y546" s="4"/>
      <c r="Z546" s="4"/>
    </row>
    <row r="547" spans="13:26" x14ac:dyDescent="0.25">
      <c r="M547" s="7"/>
      <c r="N547" s="7"/>
      <c r="O547" s="8"/>
      <c r="P547" s="7"/>
      <c r="Q547" s="8"/>
      <c r="R547" s="7"/>
      <c r="S547" s="8"/>
      <c r="T547" s="8"/>
      <c r="U547" s="8"/>
      <c r="V547" s="8"/>
      <c r="W547" s="8"/>
      <c r="X547" s="8"/>
      <c r="Y547" s="8"/>
      <c r="Z547" s="8"/>
    </row>
    <row r="548" spans="13:26" x14ac:dyDescent="0.25">
      <c r="M548" s="7"/>
      <c r="N548" s="7"/>
      <c r="O548" s="7"/>
      <c r="P548" s="7"/>
      <c r="Q548" s="8"/>
      <c r="R548" s="7"/>
      <c r="S548" s="8"/>
      <c r="T548" s="8"/>
      <c r="U548" s="8"/>
      <c r="V548" s="8"/>
      <c r="W548" s="8"/>
      <c r="X548" s="8"/>
      <c r="Y548" s="8"/>
      <c r="Z548" s="8"/>
    </row>
    <row r="549" spans="13:26" x14ac:dyDescent="0.25">
      <c r="M549" s="7"/>
      <c r="N549" s="7"/>
      <c r="O549" s="8"/>
      <c r="P549" s="7"/>
      <c r="Q549" s="8"/>
      <c r="R549" s="7"/>
      <c r="S549" s="8"/>
      <c r="T549" s="8"/>
      <c r="U549" s="8"/>
      <c r="V549" s="8"/>
      <c r="W549" s="8"/>
      <c r="X549" s="8"/>
      <c r="Y549" s="8"/>
      <c r="Z549" s="8"/>
    </row>
    <row r="550" spans="13:26" x14ac:dyDescent="0.25">
      <c r="M550" s="7"/>
      <c r="N550" s="7"/>
      <c r="O550" s="8"/>
      <c r="P550" s="7"/>
      <c r="Q550" s="8"/>
      <c r="R550" s="7"/>
      <c r="S550" s="8"/>
      <c r="T550" s="8"/>
      <c r="U550" s="8"/>
      <c r="V550" s="8"/>
      <c r="W550" s="8"/>
      <c r="X550" s="8"/>
      <c r="Y550" s="8"/>
      <c r="Z550" s="8"/>
    </row>
    <row r="551" spans="13:26" x14ac:dyDescent="0.25">
      <c r="M551" s="7"/>
      <c r="N551" s="7"/>
      <c r="O551" s="8"/>
      <c r="P551" s="7"/>
      <c r="Q551" s="8"/>
      <c r="R551" s="7"/>
      <c r="S551" s="8"/>
      <c r="T551" s="8"/>
      <c r="U551" s="8"/>
      <c r="V551" s="8"/>
      <c r="W551" s="8"/>
      <c r="X551" s="8"/>
      <c r="Y551" s="8"/>
      <c r="Z551" s="8"/>
    </row>
    <row r="552" spans="13:26" ht="24.75" x14ac:dyDescent="0.25">
      <c r="M552" s="5" t="s">
        <v>14</v>
      </c>
      <c r="N552" s="6">
        <f>F174</f>
        <v>0</v>
      </c>
      <c r="O552" s="5" t="s">
        <v>12</v>
      </c>
      <c r="P552" s="6">
        <f>G174</f>
        <v>0</v>
      </c>
      <c r="Q552" s="5" t="s">
        <v>13</v>
      </c>
      <c r="R552" s="6">
        <f>N552+P552</f>
        <v>0</v>
      </c>
      <c r="S552" s="5" t="s">
        <v>15</v>
      </c>
      <c r="T552" s="6">
        <f>H174</f>
        <v>0</v>
      </c>
      <c r="U552" s="5" t="s">
        <v>16</v>
      </c>
      <c r="V552" s="14">
        <f>R552+T552</f>
        <v>0</v>
      </c>
      <c r="W552" s="5" t="s">
        <v>5</v>
      </c>
      <c r="X552" s="13">
        <f>SUM(AM547:AM551)</f>
        <v>0</v>
      </c>
      <c r="Y552" s="5" t="s">
        <v>6</v>
      </c>
      <c r="Z552" s="12">
        <f>SUM(AI547:AK551)</f>
        <v>0</v>
      </c>
    </row>
    <row r="559" spans="13:26" x14ac:dyDescent="0.25">
      <c r="M559">
        <v>13</v>
      </c>
    </row>
    <row r="560" spans="13:26" x14ac:dyDescent="0.25">
      <c r="M560" s="4" t="s">
        <v>27</v>
      </c>
      <c r="N560" s="4"/>
      <c r="O560" s="4"/>
      <c r="P560" s="4"/>
      <c r="Q560" s="4"/>
      <c r="R560" s="4"/>
      <c r="S560" s="4"/>
      <c r="T560" s="4"/>
      <c r="U560" s="4"/>
      <c r="V560" s="4"/>
      <c r="W560" s="4"/>
      <c r="X560" s="4"/>
      <c r="Y560" s="4"/>
      <c r="Z560" s="4"/>
    </row>
    <row r="561" spans="13:26" x14ac:dyDescent="0.25">
      <c r="M561" s="7"/>
      <c r="N561" s="7"/>
      <c r="O561" s="8"/>
      <c r="P561" s="7"/>
      <c r="Q561" s="8"/>
      <c r="R561" s="7"/>
      <c r="S561" s="8"/>
      <c r="T561" s="8"/>
      <c r="U561" s="8"/>
      <c r="V561" s="8"/>
      <c r="W561" s="8"/>
      <c r="X561" s="8"/>
      <c r="Y561" s="8"/>
      <c r="Z561" s="8"/>
    </row>
    <row r="562" spans="13:26" x14ac:dyDescent="0.25">
      <c r="M562" s="7"/>
      <c r="N562" s="7"/>
      <c r="O562" s="7"/>
      <c r="P562" s="7"/>
      <c r="Q562" s="8"/>
      <c r="R562" s="7"/>
      <c r="S562" s="8"/>
      <c r="T562" s="8"/>
      <c r="U562" s="8"/>
      <c r="V562" s="8"/>
      <c r="W562" s="8"/>
      <c r="X562" s="8"/>
      <c r="Y562" s="8"/>
      <c r="Z562" s="8"/>
    </row>
    <row r="563" spans="13:26" x14ac:dyDescent="0.25">
      <c r="M563" s="7"/>
      <c r="N563" s="7"/>
      <c r="O563" s="8"/>
      <c r="P563" s="7"/>
      <c r="Q563" s="8"/>
      <c r="R563" s="7"/>
      <c r="S563" s="8"/>
      <c r="T563" s="8"/>
      <c r="U563" s="8"/>
      <c r="V563" s="8"/>
      <c r="W563" s="8"/>
      <c r="X563" s="8"/>
      <c r="Y563" s="8"/>
      <c r="Z563" s="8"/>
    </row>
    <row r="564" spans="13:26" x14ac:dyDescent="0.25">
      <c r="M564" s="7"/>
      <c r="N564" s="7"/>
      <c r="O564" s="8"/>
      <c r="P564" s="7"/>
      <c r="Q564" s="8"/>
      <c r="R564" s="7"/>
      <c r="S564" s="8"/>
      <c r="T564" s="8"/>
      <c r="U564" s="8"/>
      <c r="V564" s="8"/>
      <c r="W564" s="8"/>
      <c r="X564" s="8"/>
      <c r="Y564" s="8"/>
      <c r="Z564" s="8"/>
    </row>
    <row r="565" spans="13:26" x14ac:dyDescent="0.25">
      <c r="M565" s="7"/>
      <c r="N565" s="7"/>
      <c r="O565" s="8"/>
      <c r="P565" s="7"/>
      <c r="Q565" s="8"/>
      <c r="R565" s="7"/>
      <c r="S565" s="8"/>
      <c r="T565" s="8"/>
      <c r="U565" s="8"/>
      <c r="V565" s="8"/>
      <c r="W565" s="8"/>
      <c r="X565" s="8"/>
      <c r="Y565" s="8"/>
      <c r="Z565" s="8"/>
    </row>
    <row r="566" spans="13:26" ht="24.75" x14ac:dyDescent="0.25">
      <c r="M566" s="5" t="s">
        <v>14</v>
      </c>
      <c r="N566" s="6">
        <f>F188</f>
        <v>0</v>
      </c>
      <c r="O566" s="5" t="s">
        <v>12</v>
      </c>
      <c r="P566" s="6">
        <f>G188</f>
        <v>0</v>
      </c>
      <c r="Q566" s="5" t="s">
        <v>13</v>
      </c>
      <c r="R566" s="6">
        <f>N566+P566</f>
        <v>0</v>
      </c>
      <c r="S566" s="5" t="s">
        <v>15</v>
      </c>
      <c r="T566" s="6">
        <f>H188</f>
        <v>0</v>
      </c>
      <c r="U566" s="5" t="s">
        <v>16</v>
      </c>
      <c r="V566" s="14">
        <f>R566+T566</f>
        <v>0</v>
      </c>
      <c r="W566" s="5" t="s">
        <v>5</v>
      </c>
      <c r="X566" s="13">
        <f>SUM(AM561:AM565)</f>
        <v>0</v>
      </c>
      <c r="Y566" s="5" t="s">
        <v>6</v>
      </c>
      <c r="Z566" s="12">
        <f>SUM(AI561:AK565)</f>
        <v>0</v>
      </c>
    </row>
    <row r="573" spans="13:26" x14ac:dyDescent="0.25">
      <c r="M573">
        <v>14</v>
      </c>
    </row>
    <row r="574" spans="13:26" x14ac:dyDescent="0.25">
      <c r="M574" s="4" t="s">
        <v>27</v>
      </c>
      <c r="N574" s="4"/>
      <c r="O574" s="4"/>
      <c r="P574" s="4"/>
      <c r="Q574" s="4"/>
      <c r="R574" s="4"/>
      <c r="S574" s="4"/>
      <c r="T574" s="4"/>
      <c r="U574" s="4"/>
      <c r="V574" s="4"/>
      <c r="W574" s="4"/>
      <c r="X574" s="4"/>
      <c r="Y574" s="4"/>
      <c r="Z574" s="4"/>
    </row>
    <row r="575" spans="13:26" x14ac:dyDescent="0.25">
      <c r="M575" s="7"/>
      <c r="N575" s="7"/>
      <c r="O575" s="8"/>
      <c r="P575" s="7"/>
      <c r="Q575" s="8"/>
      <c r="R575" s="7"/>
      <c r="S575" s="8"/>
      <c r="T575" s="8"/>
      <c r="U575" s="8"/>
      <c r="V575" s="8"/>
      <c r="W575" s="8"/>
      <c r="X575" s="8"/>
      <c r="Y575" s="8"/>
      <c r="Z575" s="8"/>
    </row>
    <row r="576" spans="13:26" x14ac:dyDescent="0.25">
      <c r="M576" s="7"/>
      <c r="N576" s="7"/>
      <c r="O576" s="7"/>
      <c r="P576" s="7"/>
      <c r="Q576" s="8"/>
      <c r="R576" s="7"/>
      <c r="S576" s="8"/>
      <c r="T576" s="8"/>
      <c r="U576" s="8"/>
      <c r="V576" s="8"/>
      <c r="W576" s="8"/>
      <c r="X576" s="8"/>
      <c r="Y576" s="8"/>
      <c r="Z576" s="8"/>
    </row>
    <row r="577" spans="13:26" x14ac:dyDescent="0.25">
      <c r="M577" s="7"/>
      <c r="N577" s="7"/>
      <c r="O577" s="8"/>
      <c r="P577" s="7"/>
      <c r="Q577" s="8"/>
      <c r="R577" s="7"/>
      <c r="S577" s="8"/>
      <c r="T577" s="8"/>
      <c r="U577" s="8"/>
      <c r="V577" s="8"/>
      <c r="W577" s="8"/>
      <c r="X577" s="8"/>
      <c r="Y577" s="8"/>
      <c r="Z577" s="8"/>
    </row>
    <row r="578" spans="13:26" x14ac:dyDescent="0.25">
      <c r="M578" s="7"/>
      <c r="N578" s="7"/>
      <c r="O578" s="8"/>
      <c r="P578" s="7"/>
      <c r="Q578" s="8"/>
      <c r="R578" s="7"/>
      <c r="S578" s="8"/>
      <c r="T578" s="8"/>
      <c r="U578" s="8"/>
      <c r="V578" s="8"/>
      <c r="W578" s="8"/>
      <c r="X578" s="8"/>
      <c r="Y578" s="8"/>
      <c r="Z578" s="8"/>
    </row>
    <row r="579" spans="13:26" x14ac:dyDescent="0.25">
      <c r="M579" s="7"/>
      <c r="N579" s="7"/>
      <c r="O579" s="8"/>
      <c r="P579" s="7"/>
      <c r="Q579" s="8"/>
      <c r="R579" s="7"/>
      <c r="S579" s="8"/>
      <c r="T579" s="8"/>
      <c r="U579" s="8"/>
      <c r="V579" s="8"/>
      <c r="W579" s="8"/>
      <c r="X579" s="8"/>
      <c r="Y579" s="8"/>
      <c r="Z579" s="8"/>
    </row>
    <row r="580" spans="13:26" ht="24.75" x14ac:dyDescent="0.25">
      <c r="M580" s="5" t="s">
        <v>14</v>
      </c>
      <c r="N580" s="6">
        <f>F202</f>
        <v>0</v>
      </c>
      <c r="O580" s="5" t="s">
        <v>12</v>
      </c>
      <c r="P580" s="6">
        <f>G202</f>
        <v>0</v>
      </c>
      <c r="Q580" s="5" t="s">
        <v>13</v>
      </c>
      <c r="R580" s="6">
        <f>N580+P580</f>
        <v>0</v>
      </c>
      <c r="S580" s="5" t="s">
        <v>15</v>
      </c>
      <c r="T580" s="6">
        <f>H202</f>
        <v>0</v>
      </c>
      <c r="U580" s="5" t="s">
        <v>16</v>
      </c>
      <c r="V580" s="14">
        <f>R580+T580</f>
        <v>0</v>
      </c>
      <c r="W580" s="5" t="s">
        <v>5</v>
      </c>
      <c r="X580" s="13">
        <f>SUM(AM575:AM579)</f>
        <v>0</v>
      </c>
      <c r="Y580" s="5" t="s">
        <v>6</v>
      </c>
      <c r="Z580" s="12">
        <f>SUM(AI575:AK579)</f>
        <v>0</v>
      </c>
    </row>
    <row r="587" spans="13:26" x14ac:dyDescent="0.25">
      <c r="M587">
        <v>15</v>
      </c>
    </row>
    <row r="588" spans="13:26" x14ac:dyDescent="0.25">
      <c r="M588" s="4" t="s">
        <v>27</v>
      </c>
      <c r="N588" s="4"/>
      <c r="O588" s="4"/>
      <c r="P588" s="4"/>
      <c r="Q588" s="4"/>
      <c r="R588" s="4"/>
      <c r="S588" s="4"/>
      <c r="T588" s="4"/>
      <c r="U588" s="4"/>
      <c r="V588" s="4"/>
      <c r="W588" s="4"/>
      <c r="X588" s="4"/>
      <c r="Y588" s="4"/>
      <c r="Z588" s="4"/>
    </row>
    <row r="589" spans="13:26" x14ac:dyDescent="0.25">
      <c r="M589" s="7"/>
      <c r="N589" s="7"/>
      <c r="O589" s="8"/>
      <c r="P589" s="7"/>
      <c r="Q589" s="8"/>
      <c r="R589" s="7"/>
      <c r="S589" s="8"/>
      <c r="T589" s="8"/>
      <c r="U589" s="8"/>
      <c r="V589" s="8"/>
      <c r="W589" s="8"/>
      <c r="X589" s="8"/>
      <c r="Y589" s="8"/>
      <c r="Z589" s="8"/>
    </row>
    <row r="590" spans="13:26" x14ac:dyDescent="0.25">
      <c r="M590" s="7"/>
      <c r="N590" s="7"/>
      <c r="O590" s="7"/>
      <c r="P590" s="7"/>
      <c r="Q590" s="8"/>
      <c r="R590" s="7"/>
      <c r="S590" s="8"/>
      <c r="T590" s="8"/>
      <c r="U590" s="8"/>
      <c r="V590" s="8"/>
      <c r="W590" s="8"/>
      <c r="X590" s="8"/>
      <c r="Y590" s="8"/>
      <c r="Z590" s="8"/>
    </row>
    <row r="591" spans="13:26" x14ac:dyDescent="0.25">
      <c r="M591" s="7"/>
      <c r="N591" s="7"/>
      <c r="O591" s="8"/>
      <c r="P591" s="7"/>
      <c r="Q591" s="8"/>
      <c r="R591" s="7"/>
      <c r="S591" s="8"/>
      <c r="T591" s="8"/>
      <c r="U591" s="8"/>
      <c r="V591" s="8"/>
      <c r="W591" s="8"/>
      <c r="X591" s="8"/>
      <c r="Y591" s="8"/>
      <c r="Z591" s="8"/>
    </row>
    <row r="592" spans="13:26" x14ac:dyDescent="0.25">
      <c r="M592" s="7"/>
      <c r="N592" s="7"/>
      <c r="O592" s="8"/>
      <c r="P592" s="7"/>
      <c r="Q592" s="8"/>
      <c r="R592" s="7"/>
      <c r="S592" s="8"/>
      <c r="T592" s="8"/>
      <c r="U592" s="8"/>
      <c r="V592" s="8"/>
      <c r="W592" s="8"/>
      <c r="X592" s="8"/>
      <c r="Y592" s="8"/>
      <c r="Z592" s="8"/>
    </row>
    <row r="593" spans="13:26" x14ac:dyDescent="0.25">
      <c r="M593" s="7"/>
      <c r="N593" s="7"/>
      <c r="O593" s="8"/>
      <c r="P593" s="7"/>
      <c r="Q593" s="8"/>
      <c r="R593" s="7"/>
      <c r="S593" s="8"/>
      <c r="T593" s="8"/>
      <c r="U593" s="8"/>
      <c r="V593" s="8"/>
      <c r="W593" s="8"/>
      <c r="X593" s="8"/>
      <c r="Y593" s="8"/>
      <c r="Z593" s="8"/>
    </row>
    <row r="594" spans="13:26" ht="24.75" x14ac:dyDescent="0.25">
      <c r="M594" s="5" t="s">
        <v>14</v>
      </c>
      <c r="N594" s="6">
        <f>F216</f>
        <v>0</v>
      </c>
      <c r="O594" s="5" t="s">
        <v>12</v>
      </c>
      <c r="P594" s="6">
        <f>G216</f>
        <v>0</v>
      </c>
      <c r="Q594" s="5" t="s">
        <v>13</v>
      </c>
      <c r="R594" s="6">
        <f>N594+P594</f>
        <v>0</v>
      </c>
      <c r="S594" s="5" t="s">
        <v>15</v>
      </c>
      <c r="T594" s="6">
        <f>H216</f>
        <v>0</v>
      </c>
      <c r="U594" s="5" t="s">
        <v>16</v>
      </c>
      <c r="V594" s="14">
        <f>R594+T594</f>
        <v>0</v>
      </c>
      <c r="W594" s="5" t="s">
        <v>5</v>
      </c>
      <c r="X594" s="13">
        <f>SUM(AM589:AM593)</f>
        <v>0</v>
      </c>
      <c r="Y594" s="5" t="s">
        <v>6</v>
      </c>
      <c r="Z594" s="12">
        <f>SUM(AI589:AK593)</f>
        <v>0</v>
      </c>
    </row>
  </sheetData>
  <sheetProtection algorithmName="SHA-512" hashValue="yAvPPqkgI0ijf3ECI/GrsTv75rx7cTEj7jG5AzgociC5QhyhAIQRDtOg1SnjvxQTK9qjecU8ytJPZzeuS4EeMQ==" saltValue="i9UjtctNq9mwTFyDV3naHw==" spinCount="100000" sheet="1" insertRows="0"/>
  <mergeCells count="72">
    <mergeCell ref="B190:J190"/>
    <mergeCell ref="B208:E208"/>
    <mergeCell ref="C209:H209"/>
    <mergeCell ref="I209:J209"/>
    <mergeCell ref="B194:E194"/>
    <mergeCell ref="C195:H195"/>
    <mergeCell ref="I195:J195"/>
    <mergeCell ref="B204:J204"/>
    <mergeCell ref="B8:J8"/>
    <mergeCell ref="B22:J22"/>
    <mergeCell ref="B36:J36"/>
    <mergeCell ref="B50:J50"/>
    <mergeCell ref="B40:E40"/>
    <mergeCell ref="I13:J13"/>
    <mergeCell ref="I27:J27"/>
    <mergeCell ref="I41:J41"/>
    <mergeCell ref="B26:E26"/>
    <mergeCell ref="C41:H41"/>
    <mergeCell ref="A234:I234"/>
    <mergeCell ref="H247:I247"/>
    <mergeCell ref="A228:B228"/>
    <mergeCell ref="A226:B226"/>
    <mergeCell ref="B148:J148"/>
    <mergeCell ref="B152:E152"/>
    <mergeCell ref="C153:H153"/>
    <mergeCell ref="I153:J153"/>
    <mergeCell ref="B162:J162"/>
    <mergeCell ref="B166:E166"/>
    <mergeCell ref="C167:H167"/>
    <mergeCell ref="I167:J167"/>
    <mergeCell ref="B176:J176"/>
    <mergeCell ref="B180:E180"/>
    <mergeCell ref="C181:H181"/>
    <mergeCell ref="I181:J181"/>
    <mergeCell ref="B64:J64"/>
    <mergeCell ref="B78:J78"/>
    <mergeCell ref="C69:H69"/>
    <mergeCell ref="B68:E68"/>
    <mergeCell ref="B138:E138"/>
    <mergeCell ref="B134:J134"/>
    <mergeCell ref="A255:I255"/>
    <mergeCell ref="B82:E82"/>
    <mergeCell ref="I97:J97"/>
    <mergeCell ref="B92:J92"/>
    <mergeCell ref="B106:J106"/>
    <mergeCell ref="B120:J120"/>
    <mergeCell ref="C97:H97"/>
    <mergeCell ref="B96:E96"/>
    <mergeCell ref="C139:H139"/>
    <mergeCell ref="C111:H111"/>
    <mergeCell ref="C125:H125"/>
    <mergeCell ref="B110:E110"/>
    <mergeCell ref="B124:E124"/>
    <mergeCell ref="C83:H83"/>
    <mergeCell ref="A252:I252"/>
    <mergeCell ref="A245:C245"/>
    <mergeCell ref="A1:J1"/>
    <mergeCell ref="A254:I254"/>
    <mergeCell ref="I111:J111"/>
    <mergeCell ref="I125:J125"/>
    <mergeCell ref="I139:J139"/>
    <mergeCell ref="I69:J69"/>
    <mergeCell ref="I83:J83"/>
    <mergeCell ref="B12:C12"/>
    <mergeCell ref="C13:H13"/>
    <mergeCell ref="C27:H27"/>
    <mergeCell ref="B4:J4"/>
    <mergeCell ref="A250:I250"/>
    <mergeCell ref="A251:I251"/>
    <mergeCell ref="B54:E54"/>
    <mergeCell ref="I55:J55"/>
    <mergeCell ref="C55:H55"/>
  </mergeCells>
  <dataValidations count="5">
    <dataValidation type="list" allowBlank="1" showInputMessage="1" showErrorMessage="1" sqref="B111 B209 B195 B181 B167 B153 B139 B27 B125 B41 B55 B69 B83 B97 B13" xr:uid="{4002FCCC-6636-4F0C-BA83-7125F13524F9}">
      <formula1>$M$380:$O$380</formula1>
    </dataValidation>
    <dataValidation type="list" allowBlank="1" showInputMessage="1" showErrorMessage="1" sqref="B108 B206 B192 B178 B164 B150 B136 B24 B122 B10 B38 B52 B66 B80 B94" xr:uid="{FDF5A541-5C76-4203-82FD-3C902451DF1B}">
      <formula1>$M$382:$U$382</formula1>
    </dataValidation>
    <dataValidation type="list" allowBlank="1" showInputMessage="1" showErrorMessage="1" sqref="E113:E117 E211:E215 E197:E201 E183:E187 E169:E173 E155:E159 E141:E145 E127:E131 E99:E103 E85:E89 E71:E75 E43:E47 E29:E33 E15:E19 E57:E61" xr:uid="{D39FC615-77CD-4A46-A8B2-FFEC52EC2060}">
      <formula1>$N$383:$P$383</formula1>
    </dataValidation>
    <dataValidation type="list" allowBlank="1" showInputMessage="1" showErrorMessage="1" sqref="B15:B19 B211:B215 B197:B201 B183:B187 B169:B173 B155:B159 B141:B145 B127:B131 B113:B117 B99:B103 B85:B89 B71:B75 B57:B61 B43:B47 B29:B33" xr:uid="{382489A5-7D77-4191-A65E-F8F825BF0B8F}">
      <formula1>$S$380:$AB$380</formula1>
    </dataValidation>
    <dataValidation type="list" allowBlank="1" showInputMessage="1" showErrorMessage="1" sqref="D9 D23 D37 D51 D65 D79 D93 D107 D121 D135 D149 D163 D177 D191 D205" xr:uid="{BB245394-4402-46BD-A553-C4718E98ED3C}">
      <formula1>$K$399:$K$401</formula1>
    </dataValidation>
  </dataValidations>
  <pageMargins left="0.70866141732283472" right="0.70866141732283472" top="0.74803149606299213" bottom="0.74803149606299213" header="0.31496062992125984" footer="0.31496062992125984"/>
  <pageSetup paperSize="9" scale="85" fitToHeight="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1C804287F6ED4999973793D4BE5D6A" ma:contentTypeVersion="0" ma:contentTypeDescription="Crea un document nou" ma:contentTypeScope="" ma:versionID="d7ae9b25f6fcea1950158c10c5205ba6">
  <xsd:schema xmlns:xsd="http://www.w3.org/2001/XMLSchema" xmlns:xs="http://www.w3.org/2001/XMLSchema" xmlns:p="http://schemas.microsoft.com/office/2006/metadata/properties" targetNamespace="http://schemas.microsoft.com/office/2006/metadata/properties" ma:root="true" ma:fieldsID="d5ded435ed922d5b7908982568d915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3F7A89-7685-47BB-A7E4-488973A34E1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B034D35-317F-4279-9AAE-3FA5AA4800CC}">
  <ds:schemaRefs>
    <ds:schemaRef ds:uri="http://schemas.microsoft.com/sharepoint/v3/contenttype/forms"/>
  </ds:schemaRefs>
</ds:datastoreItem>
</file>

<file path=customXml/itemProps3.xml><?xml version="1.0" encoding="utf-8"?>
<ds:datastoreItem xmlns:ds="http://schemas.openxmlformats.org/officeDocument/2006/customXml" ds:itemID="{0E54CB26-379A-423C-89B5-A8B6BCEB54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Fulls de càlcul</vt:lpstr>
      </vt:variant>
      <vt:variant>
        <vt:i4>3</vt:i4>
      </vt:variant>
      <vt:variant>
        <vt:lpstr>Intervals amb nom</vt:lpstr>
      </vt:variant>
      <vt:variant>
        <vt:i4>3</vt:i4>
      </vt:variant>
    </vt:vector>
  </HeadingPairs>
  <TitlesOfParts>
    <vt:vector size="6" baseType="lpstr">
      <vt:lpstr>Dades Estudi</vt:lpstr>
      <vt:lpstr>Estudis continguts</vt:lpstr>
      <vt:lpstr>Professorat</vt:lpstr>
      <vt:lpstr>'Dades Estudi'!Àrea_d'impressió</vt:lpstr>
      <vt:lpstr>'Estudis continguts'!Àrea_d'impressió</vt:lpstr>
      <vt:lpstr>Professorat!Àrea_d'impressió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ANGUERA</dc:creator>
  <cp:lastModifiedBy>Elisabeth Pulido Vico</cp:lastModifiedBy>
  <cp:lastPrinted>2024-03-02T21:37:46Z</cp:lastPrinted>
  <dcterms:created xsi:type="dcterms:W3CDTF">2015-06-05T18:19:34Z</dcterms:created>
  <dcterms:modified xsi:type="dcterms:W3CDTF">2024-03-19T08:29:48Z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0x0101000E1C804287F6ED4999973793D4BE5D6A</vt:lpwstr>
  </property>
</Properties>
</file>