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Evolució de la liquidació" sheetId="1" r:id="rId1"/>
  </sheets>
  <definedNames/>
  <calcPr fullCalcOnLoad="1"/>
</workbook>
</file>

<file path=xl/sharedStrings.xml><?xml version="1.0" encoding="utf-8"?>
<sst xmlns="http://schemas.openxmlformats.org/spreadsheetml/2006/main" count="84" uniqueCount="25">
  <si>
    <t>Evolució de la liquidació del pressupost</t>
  </si>
  <si>
    <t>En Euros corrents (milions d'Euros).</t>
  </si>
  <si>
    <t>Ingressos (Drets Liquidats)</t>
  </si>
  <si>
    <t>PTA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</si>
  <si>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</si>
  <si>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</si>
  <si>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</si>
  <si>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</si>
  <si>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</si>
  <si>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</si>
  <si>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Cap. 8è. Variació d'actius financers (*)</t>
  </si>
  <si>
    <t>(*)</t>
  </si>
  <si>
    <t>Cap. 9è. Variació de passius financers</t>
  </si>
  <si>
    <t>(Incorporació de Romanent)</t>
  </si>
  <si>
    <t>Total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</si>
  <si>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</si>
  <si>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</si>
  <si>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</si>
  <si>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</si>
  <si>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</si>
  <si>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</si>
  <si>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</si>
  <si>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En Euros constants (milions d'Euros). Base 2006 = 100</t>
  </si>
  <si>
    <r>
      <t>(*)</t>
    </r>
    <r>
      <rPr>
        <sz val="10"/>
        <rFont val="Arial"/>
        <family val="2"/>
      </rPr>
      <t xml:space="preserve">  A partir d'aquest exercici no s'aplica en el pressupost d'ingressos el romanent.</t>
    </r>
  </si>
  <si>
    <r>
      <t>(*)</t>
    </r>
    <r>
      <rPr>
        <sz val="10"/>
        <rFont val="Arial"/>
        <family val="2"/>
      </rPr>
      <t xml:space="preserve">  No s'aplica en el pressupost d'ingressos el romanent.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</si>
</sst>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s_-;\-* #,##0\ _P_t_s_-;_-* &quot;-&quot;\ _P_t_s_-;_-@_-"/>
    <numFmt numFmtId="167" formatCode="#,##0.0"/>
    <numFmt numFmtId="168" formatCode="_-* #,##0.0\ _P_t_s_-;\-* #,##0.0\ _P_t_s_-;_-* &quot;-&quot;\ _P_t_s_-;_-@_-"/>
    <numFmt numFmtId="169" formatCode="#,##0.0\ 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0_ ;\-0\ "/>
    <numFmt numFmtId="173" formatCode="_-* #,##0.00000\ _P_t_s_-;\-* #,##0.00000\ _P_t_s_-;_-* &quot;-&quot;\ _P_t_s_-;_-@_-"/>
    <numFmt numFmtId="174" formatCode="_-* #,##0.00\ [$€]_-;\-* #,##0.00\ [$€]_-;_-* &quot;-&quot;??\ [$€]_-;_-@_-"/>
    <numFmt numFmtId="175" formatCode="#,##0.000"/>
    <numFmt numFmtId="176" formatCode="#,##0.0000"/>
    <numFmt numFmtId="177" formatCode="#,##0.00000"/>
    <numFmt numFmtId="178" formatCode="_-* #,##0.0\ _€_-;\-* #,##0.0\ _€_-;_-* &quot;-&quot;??\ _€_-;_-@_-"/>
    <numFmt numFmtId="179" formatCode="_-* #,##0.00\ _P_t_s_-;\-* #,##0.00\ _P_t_s_-;_-* &quot;-&quot;\ _P_t_s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7" borderId="1" applyNumberFormat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7">
    <xf numFmtId="0" fontId="0" fillId="0" borderId="0" xfId="0" applyAlignment="1">
      <alignment/>
    </xf>
    <xf numFmtId="3" fontId="20" fillId="0" borderId="0" xfId="0" applyNumberFormat="1" applyFont="1" applyAlignment="1">
      <alignment/>
    </xf>
    <xf numFmtId="3" fontId="20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23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4" fontId="21" fillId="0" borderId="0" xfId="0" applyNumberFormat="1" applyFont="1" applyFill="1" applyAlignment="1">
      <alignment/>
    </xf>
    <xf numFmtId="175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0" fillId="0" borderId="11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="90" zoomScaleNormal="90" zoomScalePageLayoutView="0" workbookViewId="0" topLeftCell="A1">
      <selection activeCell="Q14" sqref="Q14"/>
    </sheetView>
  </sheetViews>
  <sheetFormatPr defaultColWidth="11.421875" defaultRowHeight="12.75"/>
  <cols>
    <col min="1" max="1" width="48.140625" style="8" customWidth="1"/>
    <col min="2" max="2" width="12.7109375" style="8" hidden="1" customWidth="1"/>
    <col min="3" max="11" width="10.00390625" style="8" hidden="1" customWidth="1"/>
    <col min="12" max="14" width="9.28125" style="8" hidden="1" customWidth="1"/>
    <col min="15" max="15" width="2.57421875" style="8" hidden="1" customWidth="1"/>
    <col min="16" max="18" width="12.7109375" style="10" customWidth="1"/>
    <col min="19" max="21" width="12.7109375" style="8" customWidth="1"/>
    <col min="22" max="16384" width="11.421875" style="8" customWidth="1"/>
  </cols>
  <sheetData>
    <row r="1" ht="20.25">
      <c r="A1" s="26" t="s">
        <v>0</v>
      </c>
    </row>
    <row r="3" ht="12.75">
      <c r="A3" s="1" t="s">
        <v>1</v>
      </c>
    </row>
    <row r="6" spans="1:21" s="1" customFormat="1" ht="12.75">
      <c r="A6" s="2" t="s">
        <v>2</v>
      </c>
      <c r="B6" s="2">
        <v>1997</v>
      </c>
      <c r="C6" s="3">
        <v>1998</v>
      </c>
      <c r="D6" s="3">
        <v>1998</v>
      </c>
      <c r="E6" s="3">
        <v>1999</v>
      </c>
      <c r="F6" s="3">
        <v>1999</v>
      </c>
      <c r="G6" s="3">
        <v>2000</v>
      </c>
      <c r="H6" s="3">
        <v>2000</v>
      </c>
      <c r="I6" s="3">
        <v>2001</v>
      </c>
      <c r="J6" s="3">
        <v>2001</v>
      </c>
      <c r="K6" s="3">
        <v>2002</v>
      </c>
      <c r="L6" s="3">
        <v>2003</v>
      </c>
      <c r="M6" s="3">
        <v>2004</v>
      </c>
      <c r="N6" s="4">
        <v>2005</v>
      </c>
      <c r="O6" s="4"/>
      <c r="P6" s="5">
        <v>2006</v>
      </c>
      <c r="Q6" s="5">
        <v>2007</v>
      </c>
      <c r="R6" s="5">
        <v>2008</v>
      </c>
      <c r="S6" s="5">
        <v>2009</v>
      </c>
      <c r="T6" s="5">
        <v>2010</v>
      </c>
      <c r="U6" s="5">
        <v>2011</v>
      </c>
    </row>
    <row r="7" spans="1:21" s="1" customFormat="1" ht="12.75">
      <c r="A7" s="6"/>
      <c r="B7" s="6"/>
      <c r="C7" s="4" t="s">
        <v>3</v>
      </c>
      <c r="D7" s="4" t="s">
        <v>4</v>
      </c>
      <c r="E7" s="4" t="s">
        <v>3</v>
      </c>
      <c r="F7" s="4" t="s">
        <v>4</v>
      </c>
      <c r="G7" s="4" t="s">
        <v>3</v>
      </c>
      <c r="H7" s="4" t="s">
        <v>4</v>
      </c>
      <c r="I7" s="4" t="s">
        <v>3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4"/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</row>
    <row r="8" spans="16:18" s="1" customFormat="1" ht="12.75">
      <c r="P8" s="7"/>
      <c r="Q8" s="7"/>
      <c r="R8" s="7"/>
    </row>
    <row r="9" spans="1:21" ht="12.75">
      <c r="A9" s="8" t="s">
        <v>5</v>
      </c>
      <c r="B9" s="8">
        <v>4913</v>
      </c>
      <c r="C9" s="8">
        <v>5301</v>
      </c>
      <c r="D9" s="9">
        <v>31.8596516533843</v>
      </c>
      <c r="E9" s="10">
        <v>5798</v>
      </c>
      <c r="F9" s="9">
        <v>34.846681812171695</v>
      </c>
      <c r="G9" s="10">
        <v>6051</v>
      </c>
      <c r="H9" s="9">
        <v>36.367242436262664</v>
      </c>
      <c r="I9" s="10">
        <v>6893</v>
      </c>
      <c r="J9" s="9">
        <v>41.43</v>
      </c>
      <c r="K9" s="9">
        <v>42.6</v>
      </c>
      <c r="L9" s="9">
        <v>43.75</v>
      </c>
      <c r="M9" s="9">
        <v>47.34</v>
      </c>
      <c r="N9" s="9">
        <v>60.54</v>
      </c>
      <c r="O9" s="9"/>
      <c r="P9" s="11">
        <v>65.981</v>
      </c>
      <c r="Q9" s="11">
        <v>70.479</v>
      </c>
      <c r="R9" s="11">
        <v>73.914</v>
      </c>
      <c r="S9" s="9">
        <v>75.08</v>
      </c>
      <c r="T9" s="9">
        <v>82.5</v>
      </c>
      <c r="U9" s="9">
        <v>89.52</v>
      </c>
    </row>
    <row r="10" spans="1:21" ht="12.75">
      <c r="A10" s="8" t="s">
        <v>6</v>
      </c>
      <c r="B10" s="8">
        <v>14015</v>
      </c>
      <c r="C10" s="8">
        <v>14566</v>
      </c>
      <c r="D10" s="9">
        <v>87.54342312454173</v>
      </c>
      <c r="E10" s="10">
        <v>15153</v>
      </c>
      <c r="F10" s="9">
        <v>91.07136417727453</v>
      </c>
      <c r="G10" s="10">
        <v>16372</v>
      </c>
      <c r="H10" s="9">
        <v>98.39770172971284</v>
      </c>
      <c r="I10" s="10">
        <v>17006</v>
      </c>
      <c r="J10" s="9">
        <v>102.21</v>
      </c>
      <c r="K10" s="9">
        <v>109.21</v>
      </c>
      <c r="L10" s="9">
        <v>116.62</v>
      </c>
      <c r="M10" s="9">
        <v>134.88</v>
      </c>
      <c r="N10" s="9">
        <v>142.23</v>
      </c>
      <c r="O10" s="9"/>
      <c r="P10" s="11">
        <v>159.833</v>
      </c>
      <c r="Q10" s="11">
        <v>190.783</v>
      </c>
      <c r="R10" s="11">
        <v>206.302</v>
      </c>
      <c r="S10" s="9">
        <v>231.14</v>
      </c>
      <c r="T10" s="9">
        <v>227.434</v>
      </c>
      <c r="U10" s="9">
        <v>188.36</v>
      </c>
    </row>
    <row r="11" spans="1:21" ht="12.75">
      <c r="A11" s="8" t="s">
        <v>7</v>
      </c>
      <c r="B11" s="8">
        <v>131</v>
      </c>
      <c r="C11" s="8">
        <v>138</v>
      </c>
      <c r="D11" s="9">
        <v>0.8293967040496196</v>
      </c>
      <c r="E11" s="10">
        <v>184</v>
      </c>
      <c r="F11" s="9">
        <v>1.1058622720661595</v>
      </c>
      <c r="G11" s="10">
        <v>189</v>
      </c>
      <c r="H11" s="9">
        <v>1.1359128772853486</v>
      </c>
      <c r="I11" s="10">
        <v>243</v>
      </c>
      <c r="J11" s="9">
        <v>1.46</v>
      </c>
      <c r="K11" s="9">
        <v>1.6</v>
      </c>
      <c r="L11" s="9">
        <v>1.1</v>
      </c>
      <c r="M11" s="9">
        <v>0.99</v>
      </c>
      <c r="N11" s="9">
        <v>0.734</v>
      </c>
      <c r="O11" s="9"/>
      <c r="P11" s="11">
        <v>0.78</v>
      </c>
      <c r="Q11" s="11">
        <v>1.009</v>
      </c>
      <c r="R11" s="11">
        <v>0.931</v>
      </c>
      <c r="S11" s="9">
        <v>0.708</v>
      </c>
      <c r="T11" s="9">
        <v>0.821</v>
      </c>
      <c r="U11" s="9">
        <v>0.79</v>
      </c>
    </row>
    <row r="12" spans="1:21" ht="12.75">
      <c r="A12" s="8" t="s">
        <v>8</v>
      </c>
      <c r="B12" s="8">
        <v>47</v>
      </c>
      <c r="C12" s="8">
        <v>0</v>
      </c>
      <c r="D12" s="9">
        <v>0</v>
      </c>
      <c r="E12" s="10"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/>
      <c r="P12" s="11">
        <v>0</v>
      </c>
      <c r="Q12" s="11">
        <v>0</v>
      </c>
      <c r="R12" s="11">
        <v>0</v>
      </c>
      <c r="S12" s="9">
        <v>0</v>
      </c>
      <c r="T12" s="9">
        <v>0</v>
      </c>
      <c r="U12" s="9">
        <v>0</v>
      </c>
    </row>
    <row r="13" spans="1:21" ht="12.75">
      <c r="A13" s="8" t="s">
        <v>9</v>
      </c>
      <c r="B13" s="8">
        <v>2844</v>
      </c>
      <c r="C13" s="8">
        <v>3252</v>
      </c>
      <c r="D13" s="9">
        <v>19.5449136345606</v>
      </c>
      <c r="E13" s="10">
        <v>3982</v>
      </c>
      <c r="F13" s="9">
        <v>23.932301996562213</v>
      </c>
      <c r="G13" s="10">
        <v>3597.5</v>
      </c>
      <c r="H13" s="9">
        <v>21.62141045520657</v>
      </c>
      <c r="I13" s="10">
        <v>4537</v>
      </c>
      <c r="J13" s="9">
        <v>27.27</v>
      </c>
      <c r="K13" s="9">
        <v>38.28</v>
      </c>
      <c r="L13" s="9">
        <v>34.87</v>
      </c>
      <c r="M13" s="9">
        <v>43.35</v>
      </c>
      <c r="N13" s="9">
        <v>45.914</v>
      </c>
      <c r="O13" s="9"/>
      <c r="P13" s="11">
        <v>44.263</v>
      </c>
      <c r="Q13" s="11">
        <v>42.68</v>
      </c>
      <c r="R13" s="11">
        <v>49.007</v>
      </c>
      <c r="S13" s="9">
        <v>56.66</v>
      </c>
      <c r="T13" s="9">
        <v>54.639</v>
      </c>
      <c r="U13" s="9">
        <v>38.35</v>
      </c>
    </row>
    <row r="14" spans="1:21" ht="12.75">
      <c r="A14" s="8" t="s">
        <v>10</v>
      </c>
      <c r="B14" s="8">
        <v>3700</v>
      </c>
      <c r="C14" s="8">
        <v>4712</v>
      </c>
      <c r="D14" s="9">
        <v>28.31969035856382</v>
      </c>
      <c r="E14" s="12">
        <v>4859</v>
      </c>
      <c r="F14" s="9">
        <v>29.203178152007983</v>
      </c>
      <c r="G14" s="10">
        <v>5554</v>
      </c>
      <c r="H14" s="9">
        <v>33.380212277475266</v>
      </c>
      <c r="I14" s="10">
        <v>8502</v>
      </c>
      <c r="J14" s="9">
        <v>51.1</v>
      </c>
      <c r="K14" s="9">
        <v>55.66</v>
      </c>
      <c r="L14" s="9">
        <v>45.81</v>
      </c>
      <c r="M14" s="9">
        <v>148.02</v>
      </c>
      <c r="N14" s="9">
        <v>12.138</v>
      </c>
      <c r="O14" s="13" t="s">
        <v>11</v>
      </c>
      <c r="P14" s="11">
        <v>0</v>
      </c>
      <c r="Q14" s="11">
        <v>1.063</v>
      </c>
      <c r="R14" s="11">
        <v>0.538</v>
      </c>
      <c r="S14" s="11">
        <v>0.54</v>
      </c>
      <c r="T14" s="11">
        <v>0.538</v>
      </c>
      <c r="U14" s="11">
        <v>0.55</v>
      </c>
    </row>
    <row r="15" spans="1:21" ht="12.75">
      <c r="A15" s="8" t="s">
        <v>12</v>
      </c>
      <c r="B15" s="8">
        <v>7378</v>
      </c>
      <c r="C15" s="8">
        <v>2108</v>
      </c>
      <c r="D15" s="9">
        <v>12.669335160410132</v>
      </c>
      <c r="E15" s="10">
        <v>12365</v>
      </c>
      <c r="F15" s="9">
        <v>74.31514670705468</v>
      </c>
      <c r="G15" s="10">
        <v>5081.5</v>
      </c>
      <c r="H15" s="9">
        <v>30.5404300842619</v>
      </c>
      <c r="I15" s="10">
        <v>3414</v>
      </c>
      <c r="J15" s="9">
        <v>20.52</v>
      </c>
      <c r="K15" s="9">
        <v>1.07</v>
      </c>
      <c r="L15" s="9">
        <v>13.48</v>
      </c>
      <c r="M15" s="9">
        <v>11.6</v>
      </c>
      <c r="N15" s="9">
        <v>8.151</v>
      </c>
      <c r="O15" s="9"/>
      <c r="P15" s="11">
        <v>10.36</v>
      </c>
      <c r="Q15" s="11">
        <v>6.719</v>
      </c>
      <c r="R15" s="11">
        <v>1.518</v>
      </c>
      <c r="S15" s="9">
        <v>2.447</v>
      </c>
      <c r="T15" s="9">
        <v>1.561</v>
      </c>
      <c r="U15" s="9">
        <v>0.5</v>
      </c>
    </row>
    <row r="16" spans="1:21" ht="12.75">
      <c r="A16" s="8" t="s">
        <v>13</v>
      </c>
      <c r="D16" s="9"/>
      <c r="E16" s="10"/>
      <c r="F16" s="9"/>
      <c r="G16" s="10"/>
      <c r="H16" s="9"/>
      <c r="I16" s="10"/>
      <c r="J16" s="9"/>
      <c r="K16" s="9"/>
      <c r="L16" s="9"/>
      <c r="M16" s="9"/>
      <c r="N16" s="9">
        <v>35.864000000000004</v>
      </c>
      <c r="O16" s="9"/>
      <c r="P16" s="11">
        <v>35.09</v>
      </c>
      <c r="Q16" s="11">
        <v>45.893</v>
      </c>
      <c r="R16" s="11">
        <v>50.22</v>
      </c>
      <c r="S16" s="9">
        <v>49.735</v>
      </c>
      <c r="T16" s="9">
        <v>72.871</v>
      </c>
      <c r="U16" s="9">
        <v>89.3</v>
      </c>
    </row>
    <row r="17" spans="1:22" s="15" customFormat="1" ht="12.75">
      <c r="A17" s="14" t="s">
        <v>14</v>
      </c>
      <c r="B17" s="15">
        <v>33028</v>
      </c>
      <c r="C17" s="15">
        <v>30077</v>
      </c>
      <c r="D17" s="13">
        <v>180.7664106355102</v>
      </c>
      <c r="E17" s="15">
        <v>42341</v>
      </c>
      <c r="F17" s="13">
        <v>254.47453511713726</v>
      </c>
      <c r="G17" s="15">
        <v>36845</v>
      </c>
      <c r="H17" s="13">
        <v>221.4429098602046</v>
      </c>
      <c r="I17" s="15">
        <v>40595</v>
      </c>
      <c r="J17" s="13">
        <v>243.98086377459643</v>
      </c>
      <c r="K17" s="13">
        <v>248.41</v>
      </c>
      <c r="L17" s="13">
        <v>255.62</v>
      </c>
      <c r="M17" s="13">
        <v>386.18</v>
      </c>
      <c r="N17" s="13">
        <v>305.571</v>
      </c>
      <c r="O17" s="13"/>
      <c r="P17" s="16">
        <v>316.307</v>
      </c>
      <c r="Q17" s="16">
        <v>358.626</v>
      </c>
      <c r="R17" s="16">
        <v>382.43</v>
      </c>
      <c r="S17" s="13">
        <f>SUM(S9:S16)</f>
        <v>416.31</v>
      </c>
      <c r="T17" s="13">
        <f>SUM(T9:T16)</f>
        <v>440.364</v>
      </c>
      <c r="U17" s="13">
        <f>SUM(U9:U16)</f>
        <v>407.37000000000006</v>
      </c>
      <c r="V17" s="17"/>
    </row>
    <row r="18" spans="1:18" ht="12.75">
      <c r="A18" s="18"/>
      <c r="R18" s="20"/>
    </row>
    <row r="19" spans="1:21" ht="12.75">
      <c r="A19" s="2" t="s">
        <v>15</v>
      </c>
      <c r="B19" s="2">
        <v>1997</v>
      </c>
      <c r="C19" s="2">
        <v>1998</v>
      </c>
      <c r="D19" s="2">
        <v>1998</v>
      </c>
      <c r="E19" s="2">
        <v>1999</v>
      </c>
      <c r="F19" s="2">
        <v>1999</v>
      </c>
      <c r="G19" s="2">
        <v>2000</v>
      </c>
      <c r="H19" s="2">
        <v>2000</v>
      </c>
      <c r="I19" s="2">
        <v>2001</v>
      </c>
      <c r="J19" s="2">
        <v>2001</v>
      </c>
      <c r="K19" s="2">
        <v>2002</v>
      </c>
      <c r="L19" s="2">
        <v>2003</v>
      </c>
      <c r="M19" s="2">
        <v>2004</v>
      </c>
      <c r="N19" s="2">
        <v>2005</v>
      </c>
      <c r="O19" s="2"/>
      <c r="P19" s="19">
        <v>2006</v>
      </c>
      <c r="Q19" s="19">
        <v>2007</v>
      </c>
      <c r="R19" s="19">
        <v>2008</v>
      </c>
      <c r="S19" s="19">
        <v>2009</v>
      </c>
      <c r="T19" s="19">
        <v>2010</v>
      </c>
      <c r="U19" s="19">
        <v>2011</v>
      </c>
    </row>
    <row r="20" spans="1:21" ht="12.75">
      <c r="A20" s="6"/>
      <c r="B20" s="6"/>
      <c r="C20" s="4" t="s">
        <v>3</v>
      </c>
      <c r="D20" s="4" t="s">
        <v>4</v>
      </c>
      <c r="E20" s="4" t="s">
        <v>3</v>
      </c>
      <c r="F20" s="4" t="s">
        <v>4</v>
      </c>
      <c r="G20" s="4" t="s">
        <v>3</v>
      </c>
      <c r="H20" s="4" t="s">
        <v>4</v>
      </c>
      <c r="I20" s="4" t="s">
        <v>3</v>
      </c>
      <c r="J20" s="4" t="s">
        <v>4</v>
      </c>
      <c r="K20" s="4" t="s">
        <v>4</v>
      </c>
      <c r="L20" s="4" t="s">
        <v>4</v>
      </c>
      <c r="M20" s="4" t="s">
        <v>4</v>
      </c>
      <c r="N20" s="4" t="s">
        <v>4</v>
      </c>
      <c r="O20" s="4"/>
      <c r="P20" s="5" t="s">
        <v>4</v>
      </c>
      <c r="Q20" s="5" t="s">
        <v>4</v>
      </c>
      <c r="R20" s="5" t="s">
        <v>4</v>
      </c>
      <c r="S20" s="5" t="s">
        <v>4</v>
      </c>
      <c r="T20" s="5" t="s">
        <v>4</v>
      </c>
      <c r="U20" s="5" t="s">
        <v>4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/>
      <c r="Q21" s="7"/>
      <c r="R21" s="7"/>
      <c r="S21" s="1"/>
    </row>
    <row r="22" spans="1:21" ht="12.75">
      <c r="A22" s="8" t="s">
        <v>16</v>
      </c>
      <c r="B22" s="8">
        <v>14353</v>
      </c>
      <c r="C22" s="8">
        <v>15117</v>
      </c>
      <c r="D22" s="9">
        <v>90.85499981969637</v>
      </c>
      <c r="E22" s="8">
        <v>15952</v>
      </c>
      <c r="F22" s="9">
        <v>95.87345089130095</v>
      </c>
      <c r="G22" s="8">
        <v>16958</v>
      </c>
      <c r="H22" s="9">
        <v>101.9196326614018</v>
      </c>
      <c r="I22" s="10">
        <v>17718</v>
      </c>
      <c r="J22" s="9">
        <v>106.49</v>
      </c>
      <c r="K22" s="9">
        <v>116.17</v>
      </c>
      <c r="L22" s="9">
        <v>124.94</v>
      </c>
      <c r="M22" s="9">
        <v>136.33</v>
      </c>
      <c r="N22" s="9">
        <v>151.203</v>
      </c>
      <c r="O22" s="9"/>
      <c r="P22" s="11">
        <v>168.455</v>
      </c>
      <c r="Q22" s="11">
        <v>187.476</v>
      </c>
      <c r="R22" s="11">
        <v>202.966</v>
      </c>
      <c r="S22" s="9">
        <v>217.25</v>
      </c>
      <c r="T22" s="9">
        <v>215.805</v>
      </c>
      <c r="U22" s="9">
        <v>213.84</v>
      </c>
    </row>
    <row r="23" spans="1:21" ht="12.75">
      <c r="A23" s="8" t="s">
        <v>17</v>
      </c>
      <c r="B23" s="8">
        <v>4798</v>
      </c>
      <c r="C23" s="8">
        <v>5347</v>
      </c>
      <c r="D23" s="9">
        <v>32.13611722140084</v>
      </c>
      <c r="E23" s="12">
        <v>5485</v>
      </c>
      <c r="F23" s="9">
        <v>32.96551392545046</v>
      </c>
      <c r="G23" s="8">
        <v>5573</v>
      </c>
      <c r="H23" s="9">
        <v>33.49440457730819</v>
      </c>
      <c r="I23" s="10">
        <v>5968</v>
      </c>
      <c r="J23" s="9">
        <v>35.87</v>
      </c>
      <c r="K23" s="9">
        <v>44.21</v>
      </c>
      <c r="L23" s="9">
        <v>46.58</v>
      </c>
      <c r="M23" s="9">
        <v>51.36</v>
      </c>
      <c r="N23" s="9">
        <v>54.959</v>
      </c>
      <c r="O23" s="9"/>
      <c r="P23" s="11">
        <v>71.015</v>
      </c>
      <c r="Q23" s="20">
        <v>86.875</v>
      </c>
      <c r="R23" s="20">
        <v>100.28399999999993</v>
      </c>
      <c r="S23" s="9">
        <f>78.584+34.6239</f>
        <v>113.2079</v>
      </c>
      <c r="T23" s="9">
        <f>90.754+37.45</f>
        <v>128.204</v>
      </c>
      <c r="U23" s="9">
        <f>80.042+46.145</f>
        <v>126.18700000000001</v>
      </c>
    </row>
    <row r="24" spans="1:21" ht="12.75">
      <c r="A24" s="8" t="s">
        <v>18</v>
      </c>
      <c r="B24" s="8">
        <v>650</v>
      </c>
      <c r="C24" s="8">
        <v>582</v>
      </c>
      <c r="D24" s="9">
        <v>3.497890447513613</v>
      </c>
      <c r="E24" s="8">
        <v>477</v>
      </c>
      <c r="F24" s="9">
        <v>2.8668277379106417</v>
      </c>
      <c r="G24" s="8">
        <v>628</v>
      </c>
      <c r="H24" s="9">
        <v>3.7743560155301528</v>
      </c>
      <c r="I24" s="10">
        <v>722</v>
      </c>
      <c r="J24" s="9">
        <v>4.34</v>
      </c>
      <c r="K24" s="9">
        <v>4.18</v>
      </c>
      <c r="L24" s="9">
        <v>3.818</v>
      </c>
      <c r="M24" s="9">
        <v>4.68</v>
      </c>
      <c r="N24" s="9">
        <v>0.457</v>
      </c>
      <c r="O24" s="9"/>
      <c r="P24" s="11">
        <v>0.495</v>
      </c>
      <c r="Q24" s="11">
        <v>0.932</v>
      </c>
      <c r="R24" s="11">
        <v>0.885</v>
      </c>
      <c r="S24" s="9">
        <v>0.656</v>
      </c>
      <c r="T24" s="9">
        <v>0.714</v>
      </c>
      <c r="U24" s="9">
        <v>1.057</v>
      </c>
    </row>
    <row r="25" spans="1:21" ht="12.75">
      <c r="A25" s="8" t="s">
        <v>6</v>
      </c>
      <c r="B25" s="8">
        <v>372</v>
      </c>
      <c r="C25" s="8">
        <v>340</v>
      </c>
      <c r="D25" s="9">
        <v>2.0434411549048597</v>
      </c>
      <c r="E25" s="8">
        <v>437</v>
      </c>
      <c r="F25" s="9">
        <v>2.6264228961571288</v>
      </c>
      <c r="G25" s="8">
        <v>732</v>
      </c>
      <c r="H25" s="9">
        <v>4.399408604089286</v>
      </c>
      <c r="I25" s="10">
        <v>774</v>
      </c>
      <c r="J25" s="9">
        <v>4.65</v>
      </c>
      <c r="K25" s="9">
        <v>4.95</v>
      </c>
      <c r="L25" s="9">
        <v>5.554</v>
      </c>
      <c r="M25" s="9">
        <v>7.23</v>
      </c>
      <c r="N25" s="9">
        <v>7.678</v>
      </c>
      <c r="O25" s="9"/>
      <c r="P25" s="11">
        <v>8.7</v>
      </c>
      <c r="Q25" s="11">
        <v>11.907</v>
      </c>
      <c r="R25" s="11">
        <v>15.449</v>
      </c>
      <c r="S25" s="9">
        <v>13.587</v>
      </c>
      <c r="T25" s="9">
        <v>14.209</v>
      </c>
      <c r="U25" s="9">
        <v>12.974</v>
      </c>
    </row>
    <row r="26" spans="1:21" ht="12.75">
      <c r="A26" s="8" t="s">
        <v>19</v>
      </c>
      <c r="B26" s="8">
        <v>7611</v>
      </c>
      <c r="C26" s="8">
        <v>7701</v>
      </c>
      <c r="D26" s="9">
        <v>46.283942158595075</v>
      </c>
      <c r="E26" s="8">
        <v>8545</v>
      </c>
      <c r="F26" s="9">
        <v>51.356484319594195</v>
      </c>
      <c r="G26" s="8">
        <v>12527</v>
      </c>
      <c r="H26" s="9">
        <v>75.2887863161564</v>
      </c>
      <c r="I26" s="10">
        <v>13589</v>
      </c>
      <c r="J26" s="9">
        <v>81.67</v>
      </c>
      <c r="K26" s="9">
        <v>82.49</v>
      </c>
      <c r="L26" s="9">
        <v>80.69</v>
      </c>
      <c r="M26" s="9">
        <v>84.78</v>
      </c>
      <c r="N26" s="9">
        <v>94.216</v>
      </c>
      <c r="O26" s="9"/>
      <c r="P26" s="11">
        <v>87.175</v>
      </c>
      <c r="Q26" s="11">
        <v>87.573</v>
      </c>
      <c r="R26" s="11">
        <v>93.845</v>
      </c>
      <c r="S26" s="9">
        <v>104.649</v>
      </c>
      <c r="T26" s="9">
        <v>120.25</v>
      </c>
      <c r="U26" s="9">
        <v>111.826</v>
      </c>
    </row>
    <row r="27" spans="1:21" ht="12.75">
      <c r="A27" s="8" t="s">
        <v>20</v>
      </c>
      <c r="B27" s="8">
        <v>56</v>
      </c>
      <c r="C27" s="8">
        <v>107</v>
      </c>
      <c r="D27" s="9">
        <v>0.6430829516906471</v>
      </c>
      <c r="E27" s="8">
        <v>42</v>
      </c>
      <c r="F27" s="9">
        <v>0.25242508384118856</v>
      </c>
      <c r="G27" s="8">
        <v>335</v>
      </c>
      <c r="H27" s="9">
        <v>2.0133905496856705</v>
      </c>
      <c r="I27" s="10">
        <v>238</v>
      </c>
      <c r="J27" s="9">
        <v>1.43</v>
      </c>
      <c r="K27" s="9">
        <v>0.45</v>
      </c>
      <c r="L27" s="9">
        <v>0.75</v>
      </c>
      <c r="M27" s="9">
        <v>1.49</v>
      </c>
      <c r="N27" s="9">
        <v>1.058</v>
      </c>
      <c r="O27" s="9"/>
      <c r="P27" s="11">
        <v>1.365</v>
      </c>
      <c r="Q27" s="11">
        <v>0.674</v>
      </c>
      <c r="R27" s="11">
        <v>0.718</v>
      </c>
      <c r="S27" s="9">
        <v>0.343</v>
      </c>
      <c r="T27" s="9">
        <v>0.434</v>
      </c>
      <c r="U27" s="9">
        <v>0.1638</v>
      </c>
    </row>
    <row r="28" spans="1:21" ht="12.75">
      <c r="A28" s="8" t="s">
        <v>21</v>
      </c>
      <c r="B28" s="8">
        <v>24</v>
      </c>
      <c r="C28" s="8">
        <v>133</v>
      </c>
      <c r="D28" s="9">
        <v>0.7993460988304305</v>
      </c>
      <c r="E28" s="8">
        <v>73</v>
      </c>
      <c r="F28" s="9">
        <v>0.4387388362001611</v>
      </c>
      <c r="G28" s="8">
        <v>80</v>
      </c>
      <c r="H28" s="9">
        <v>0.48080968350702585</v>
      </c>
      <c r="I28" s="10">
        <v>1576</v>
      </c>
      <c r="J28" s="9">
        <v>9.47</v>
      </c>
      <c r="K28" s="9">
        <v>0.48</v>
      </c>
      <c r="L28" s="9">
        <v>0.71</v>
      </c>
      <c r="M28" s="9">
        <v>0.36</v>
      </c>
      <c r="N28" s="9">
        <v>0.07</v>
      </c>
      <c r="O28" s="9"/>
      <c r="P28" s="11">
        <v>0.0299</v>
      </c>
      <c r="Q28" s="11">
        <v>0.025</v>
      </c>
      <c r="R28" s="11">
        <v>0.0318</v>
      </c>
      <c r="S28" s="9"/>
      <c r="T28" s="9">
        <v>0.076</v>
      </c>
      <c r="U28" s="9">
        <v>0.0003</v>
      </c>
    </row>
    <row r="29" spans="1:21" ht="12.75">
      <c r="A29" s="8" t="s">
        <v>12</v>
      </c>
      <c r="B29" s="8">
        <v>5164</v>
      </c>
      <c r="C29" s="8">
        <v>750</v>
      </c>
      <c r="D29" s="9">
        <v>4.507590782878367</v>
      </c>
      <c r="E29" s="8">
        <v>11330</v>
      </c>
      <c r="F29" s="9">
        <v>68.09467142668254</v>
      </c>
      <c r="G29" s="8">
        <v>12</v>
      </c>
      <c r="H29" s="9">
        <v>0.07212145252605387</v>
      </c>
      <c r="I29" s="10">
        <v>10</v>
      </c>
      <c r="J29" s="9">
        <v>0.06</v>
      </c>
      <c r="K29" s="9">
        <v>1.52</v>
      </c>
      <c r="L29" s="9">
        <v>3.15</v>
      </c>
      <c r="M29" s="9">
        <v>111.78</v>
      </c>
      <c r="N29" s="9">
        <v>11.734</v>
      </c>
      <c r="O29" s="9"/>
      <c r="P29" s="11">
        <v>1.3875</v>
      </c>
      <c r="Q29" s="11">
        <v>9.419</v>
      </c>
      <c r="R29" s="11">
        <v>2.866</v>
      </c>
      <c r="S29" s="9">
        <v>4.055</v>
      </c>
      <c r="T29" s="9">
        <v>6.813</v>
      </c>
      <c r="U29" s="9">
        <v>6.717</v>
      </c>
    </row>
    <row r="30" spans="1:21" s="1" customFormat="1" ht="12.75">
      <c r="A30" s="14" t="s">
        <v>14</v>
      </c>
      <c r="B30" s="15">
        <v>33028</v>
      </c>
      <c r="C30" s="15">
        <v>30077</v>
      </c>
      <c r="D30" s="13">
        <v>180.7664106355102</v>
      </c>
      <c r="E30" s="15">
        <v>42341</v>
      </c>
      <c r="F30" s="13">
        <v>254.47453511713726</v>
      </c>
      <c r="G30" s="15">
        <v>36845</v>
      </c>
      <c r="H30" s="13">
        <v>221.4429098602046</v>
      </c>
      <c r="I30" s="15">
        <v>40595</v>
      </c>
      <c r="J30" s="13">
        <v>243.98086377459643</v>
      </c>
      <c r="K30" s="13">
        <v>254.45</v>
      </c>
      <c r="L30" s="13">
        <v>266.20699999999994</v>
      </c>
      <c r="M30" s="13">
        <v>398.18</v>
      </c>
      <c r="N30" s="13">
        <v>321.375</v>
      </c>
      <c r="O30" s="13"/>
      <c r="P30" s="16">
        <v>338.6224</v>
      </c>
      <c r="Q30" s="16">
        <v>384.8809999999999</v>
      </c>
      <c r="R30" s="16">
        <v>417.04479999999995</v>
      </c>
      <c r="S30" s="13">
        <f>SUM(S22:S29)</f>
        <v>453.7479</v>
      </c>
      <c r="T30" s="13">
        <f>SUM(T22:T29)</f>
        <v>486.50500000000005</v>
      </c>
      <c r="U30" s="13">
        <f>SUM(U22:U29)</f>
        <v>472.76509999999996</v>
      </c>
    </row>
    <row r="31" spans="14:22" ht="12.75">
      <c r="N31" s="9"/>
      <c r="O31" s="9"/>
      <c r="P31" s="11"/>
      <c r="Q31" s="11"/>
      <c r="R31" s="11"/>
      <c r="S31" s="11"/>
      <c r="T31" s="11"/>
      <c r="U31" s="11"/>
      <c r="V31" s="21"/>
    </row>
    <row r="32" spans="16:21" ht="12.75">
      <c r="P32" s="11"/>
      <c r="Q32" s="11"/>
      <c r="R32" s="11"/>
      <c r="S32" s="11"/>
      <c r="T32" s="11"/>
      <c r="U32" s="11"/>
    </row>
    <row r="33" ht="12.75">
      <c r="A33" s="15" t="s">
        <v>23</v>
      </c>
    </row>
    <row r="34" ht="12.75">
      <c r="A34" s="15"/>
    </row>
    <row r="35" ht="12.75">
      <c r="A35" s="15"/>
    </row>
    <row r="36" ht="20.25">
      <c r="A36" s="26" t="s">
        <v>0</v>
      </c>
    </row>
    <row r="38" spans="1:18" ht="12.75">
      <c r="A38" s="1" t="s">
        <v>22</v>
      </c>
      <c r="R38" s="8"/>
    </row>
    <row r="39" spans="17:21" ht="12.75">
      <c r="Q39" s="22"/>
      <c r="R39" s="23"/>
      <c r="S39" s="23"/>
      <c r="T39" s="23"/>
      <c r="U39" s="23"/>
    </row>
    <row r="41" spans="1:21" ht="12.75">
      <c r="A41" s="2" t="s">
        <v>2</v>
      </c>
      <c r="B41" s="2">
        <v>1997</v>
      </c>
      <c r="C41" s="2">
        <v>1998</v>
      </c>
      <c r="D41" s="2">
        <v>1998</v>
      </c>
      <c r="E41" s="2">
        <v>1999</v>
      </c>
      <c r="F41" s="2">
        <v>1999</v>
      </c>
      <c r="G41" s="2">
        <v>2000</v>
      </c>
      <c r="H41" s="2">
        <v>2000</v>
      </c>
      <c r="I41" s="2">
        <v>2001</v>
      </c>
      <c r="J41" s="2">
        <v>2001</v>
      </c>
      <c r="K41" s="2">
        <v>2002</v>
      </c>
      <c r="L41" s="2">
        <v>2003</v>
      </c>
      <c r="M41" s="2">
        <v>2004</v>
      </c>
      <c r="N41" s="2">
        <v>2005</v>
      </c>
      <c r="O41" s="2"/>
      <c r="P41" s="19">
        <v>2006</v>
      </c>
      <c r="Q41" s="19">
        <v>2007</v>
      </c>
      <c r="R41" s="19">
        <v>2008</v>
      </c>
      <c r="S41" s="19">
        <v>2009</v>
      </c>
      <c r="T41" s="19">
        <v>2010</v>
      </c>
      <c r="U41" s="19">
        <v>2011</v>
      </c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  <c r="Q42" s="7"/>
      <c r="R42" s="7"/>
      <c r="S42" s="1"/>
    </row>
    <row r="43" spans="1:21" ht="12.75">
      <c r="A43" s="8" t="s">
        <v>5</v>
      </c>
      <c r="B43" s="8">
        <v>4913</v>
      </c>
      <c r="C43" s="8">
        <v>5301</v>
      </c>
      <c r="D43" s="9">
        <v>31.8596516533843</v>
      </c>
      <c r="E43" s="8">
        <v>5798</v>
      </c>
      <c r="F43" s="9">
        <v>34.846681812171695</v>
      </c>
      <c r="G43" s="8">
        <v>6051</v>
      </c>
      <c r="H43" s="9">
        <v>36.367242436262664</v>
      </c>
      <c r="I43" s="8">
        <v>6893</v>
      </c>
      <c r="J43" s="9">
        <v>41.43</v>
      </c>
      <c r="K43" s="9">
        <v>42.6</v>
      </c>
      <c r="L43" s="9">
        <v>42.641325536062375</v>
      </c>
      <c r="M43" s="9">
        <v>44.70964232286142</v>
      </c>
      <c r="N43" s="9">
        <v>55.136170932490465</v>
      </c>
      <c r="O43" s="9"/>
      <c r="P43" s="11">
        <f aca="true" t="shared" si="0" ref="P43:P50">+P9</f>
        <v>65.981</v>
      </c>
      <c r="Q43" s="11">
        <f aca="true" t="shared" si="1" ref="Q43:Q50">+Q9/1.042</f>
        <v>67.63819577735124</v>
      </c>
      <c r="R43" s="11">
        <f aca="true" t="shared" si="2" ref="R43:R50">+R9/1.057</f>
        <v>69.92809839167455</v>
      </c>
      <c r="S43" s="9">
        <f aca="true" t="shared" si="3" ref="S43:S50">+S9/1.066</f>
        <v>70.43151969981238</v>
      </c>
      <c r="T43" s="9">
        <f aca="true" t="shared" si="4" ref="T43:T50">+T9/1.097</f>
        <v>75.20510483135826</v>
      </c>
      <c r="U43" s="9">
        <f aca="true" t="shared" si="5" ref="U43:U50">+U9/1.1233</f>
        <v>79.69375945873765</v>
      </c>
    </row>
    <row r="44" spans="1:21" ht="12.75">
      <c r="A44" s="8" t="s">
        <v>6</v>
      </c>
      <c r="B44" s="8">
        <v>14015</v>
      </c>
      <c r="C44" s="8">
        <v>14566</v>
      </c>
      <c r="D44" s="9">
        <v>87.54342312454173</v>
      </c>
      <c r="E44" s="8">
        <v>15153</v>
      </c>
      <c r="F44" s="9">
        <v>91.07136417727453</v>
      </c>
      <c r="G44" s="8">
        <v>16372</v>
      </c>
      <c r="H44" s="9">
        <v>98.39770172971284</v>
      </c>
      <c r="I44" s="8">
        <v>17006</v>
      </c>
      <c r="J44" s="9">
        <v>102.21</v>
      </c>
      <c r="K44" s="9">
        <v>109.21</v>
      </c>
      <c r="L44" s="9">
        <v>113.66471734892788</v>
      </c>
      <c r="M44" s="9">
        <v>127.38564758148601</v>
      </c>
      <c r="N44" s="9">
        <v>129.53448284982025</v>
      </c>
      <c r="O44" s="9"/>
      <c r="P44" s="11">
        <f t="shared" si="0"/>
        <v>159.833</v>
      </c>
      <c r="Q44" s="11">
        <f t="shared" si="1"/>
        <v>183.09309021113242</v>
      </c>
      <c r="R44" s="11">
        <f t="shared" si="2"/>
        <v>195.17691579943235</v>
      </c>
      <c r="S44" s="9">
        <f t="shared" si="3"/>
        <v>216.8292682926829</v>
      </c>
      <c r="T44" s="9">
        <f t="shared" si="4"/>
        <v>207.3236098450319</v>
      </c>
      <c r="U44" s="9">
        <f t="shared" si="5"/>
        <v>167.68450102376926</v>
      </c>
    </row>
    <row r="45" spans="1:21" ht="12.75">
      <c r="A45" s="8" t="s">
        <v>7</v>
      </c>
      <c r="B45" s="8">
        <v>131</v>
      </c>
      <c r="C45" s="8">
        <v>138</v>
      </c>
      <c r="D45" s="9">
        <v>0.8293967040496196</v>
      </c>
      <c r="E45" s="8">
        <v>184</v>
      </c>
      <c r="F45" s="9">
        <v>1.1058622720661595</v>
      </c>
      <c r="G45" s="8">
        <v>189</v>
      </c>
      <c r="H45" s="9">
        <v>1.1359128772853486</v>
      </c>
      <c r="I45" s="8">
        <v>243</v>
      </c>
      <c r="J45" s="9">
        <v>1.46</v>
      </c>
      <c r="K45" s="9">
        <v>1.6</v>
      </c>
      <c r="L45" s="9">
        <v>1.0721247563352827</v>
      </c>
      <c r="M45" s="9">
        <v>0.9349925200598396</v>
      </c>
      <c r="N45" s="9">
        <v>0.6684828124289396</v>
      </c>
      <c r="O45" s="9"/>
      <c r="P45" s="11">
        <f t="shared" si="0"/>
        <v>0.78</v>
      </c>
      <c r="Q45" s="11">
        <f t="shared" si="1"/>
        <v>0.9683301343570057</v>
      </c>
      <c r="R45" s="11">
        <f t="shared" si="2"/>
        <v>0.880794701986755</v>
      </c>
      <c r="S45" s="9">
        <f t="shared" si="3"/>
        <v>0.6641651031894934</v>
      </c>
      <c r="T45" s="9">
        <f t="shared" si="4"/>
        <v>0.7484047402005469</v>
      </c>
      <c r="U45" s="9">
        <f t="shared" si="5"/>
        <v>0.7032849639455178</v>
      </c>
    </row>
    <row r="46" spans="1:21" ht="12.75">
      <c r="A46" s="8" t="s">
        <v>8</v>
      </c>
      <c r="B46" s="8">
        <v>47</v>
      </c>
      <c r="C46" s="8">
        <v>0</v>
      </c>
      <c r="D46" s="9">
        <v>0</v>
      </c>
      <c r="E46" s="8">
        <v>0</v>
      </c>
      <c r="F46" s="9">
        <v>0</v>
      </c>
      <c r="G46" s="8">
        <v>0</v>
      </c>
      <c r="H46" s="9">
        <v>0</v>
      </c>
      <c r="I46" s="8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/>
      <c r="P46" s="11">
        <f t="shared" si="0"/>
        <v>0</v>
      </c>
      <c r="Q46" s="11">
        <f t="shared" si="1"/>
        <v>0</v>
      </c>
      <c r="R46" s="11">
        <f t="shared" si="2"/>
        <v>0</v>
      </c>
      <c r="S46" s="9">
        <f t="shared" si="3"/>
        <v>0</v>
      </c>
      <c r="T46" s="9">
        <f t="shared" si="4"/>
        <v>0</v>
      </c>
      <c r="U46" s="9">
        <f t="shared" si="5"/>
        <v>0</v>
      </c>
    </row>
    <row r="47" spans="1:21" ht="12.75">
      <c r="A47" s="8" t="s">
        <v>9</v>
      </c>
      <c r="B47" s="8">
        <v>2844</v>
      </c>
      <c r="C47" s="8">
        <v>3252</v>
      </c>
      <c r="D47" s="9">
        <v>19.5449136345606</v>
      </c>
      <c r="E47" s="8">
        <v>3982</v>
      </c>
      <c r="F47" s="9">
        <v>23.932301996562213</v>
      </c>
      <c r="G47" s="8">
        <v>3597.5</v>
      </c>
      <c r="H47" s="9">
        <v>21.62141045520657</v>
      </c>
      <c r="I47" s="8">
        <v>4537</v>
      </c>
      <c r="J47" s="9">
        <v>27.27</v>
      </c>
      <c r="K47" s="9">
        <v>38.28</v>
      </c>
      <c r="L47" s="9">
        <v>33.98635477582846</v>
      </c>
      <c r="M47" s="9">
        <v>40.941339135953584</v>
      </c>
      <c r="N47" s="9">
        <v>41.815694618341055</v>
      </c>
      <c r="O47" s="9"/>
      <c r="P47" s="11">
        <f t="shared" si="0"/>
        <v>44.263</v>
      </c>
      <c r="Q47" s="11">
        <f t="shared" si="1"/>
        <v>40.95969289827255</v>
      </c>
      <c r="R47" s="11">
        <f t="shared" si="2"/>
        <v>46.36423841059603</v>
      </c>
      <c r="S47" s="9">
        <f t="shared" si="3"/>
        <v>53.15196998123827</v>
      </c>
      <c r="T47" s="9">
        <f t="shared" si="4"/>
        <v>49.807657247037376</v>
      </c>
      <c r="U47" s="9">
        <f t="shared" si="5"/>
        <v>34.14047894596279</v>
      </c>
    </row>
    <row r="48" spans="1:21" ht="12.75">
      <c r="A48" s="8" t="s">
        <v>10</v>
      </c>
      <c r="B48" s="8">
        <v>3700</v>
      </c>
      <c r="C48" s="8">
        <v>4712</v>
      </c>
      <c r="D48" s="9">
        <v>28.31969035856382</v>
      </c>
      <c r="E48" s="8">
        <v>4859</v>
      </c>
      <c r="F48" s="9">
        <v>29.203178152007983</v>
      </c>
      <c r="G48" s="8">
        <v>5554</v>
      </c>
      <c r="H48" s="9">
        <v>33.380212277475266</v>
      </c>
      <c r="I48" s="8">
        <v>8502</v>
      </c>
      <c r="J48" s="9">
        <v>51.1</v>
      </c>
      <c r="K48" s="9">
        <v>55.66</v>
      </c>
      <c r="L48" s="9">
        <v>44.64912280701755</v>
      </c>
      <c r="M48" s="9">
        <v>139.79554830228025</v>
      </c>
      <c r="N48" s="9">
        <v>11.054556372292192</v>
      </c>
      <c r="O48" s="13" t="s">
        <v>11</v>
      </c>
      <c r="P48" s="11">
        <f t="shared" si="0"/>
        <v>0</v>
      </c>
      <c r="Q48" s="11">
        <f t="shared" si="1"/>
        <v>1.0201535508637236</v>
      </c>
      <c r="R48" s="11">
        <f t="shared" si="2"/>
        <v>0.5089877010406813</v>
      </c>
      <c r="S48" s="9">
        <f t="shared" si="3"/>
        <v>0.5065666041275797</v>
      </c>
      <c r="T48" s="9">
        <f t="shared" si="4"/>
        <v>0.4904284412032817</v>
      </c>
      <c r="U48" s="9">
        <f t="shared" si="5"/>
        <v>0.4896287723671326</v>
      </c>
    </row>
    <row r="49" spans="1:21" ht="12.75">
      <c r="A49" s="8" t="s">
        <v>12</v>
      </c>
      <c r="B49" s="8">
        <v>7378</v>
      </c>
      <c r="C49" s="8">
        <v>2108</v>
      </c>
      <c r="D49" s="9">
        <v>12.669335160410132</v>
      </c>
      <c r="E49" s="8">
        <v>12365</v>
      </c>
      <c r="F49" s="9">
        <v>74.31514670705468</v>
      </c>
      <c r="G49" s="8">
        <v>5081.5</v>
      </c>
      <c r="H49" s="9">
        <v>30.5404300842619</v>
      </c>
      <c r="I49" s="8">
        <v>3414</v>
      </c>
      <c r="J49" s="9">
        <v>20.52</v>
      </c>
      <c r="K49" s="9">
        <v>1.07</v>
      </c>
      <c r="L49" s="9">
        <v>13.138401559454191</v>
      </c>
      <c r="M49" s="9">
        <v>10.95546791181226</v>
      </c>
      <c r="N49" s="9">
        <v>7.423437880256521</v>
      </c>
      <c r="O49" s="9"/>
      <c r="P49" s="11">
        <f t="shared" si="0"/>
        <v>10.36</v>
      </c>
      <c r="Q49" s="11">
        <f t="shared" si="1"/>
        <v>6.448176583493282</v>
      </c>
      <c r="R49" s="11">
        <f t="shared" si="2"/>
        <v>1.436140018921476</v>
      </c>
      <c r="S49" s="9">
        <f t="shared" si="3"/>
        <v>2.295497185741088</v>
      </c>
      <c r="T49" s="9">
        <f t="shared" si="4"/>
        <v>1.4229717411121239</v>
      </c>
      <c r="U49" s="9">
        <f t="shared" si="5"/>
        <v>0.44511706578830235</v>
      </c>
    </row>
    <row r="50" spans="1:21" ht="12.75">
      <c r="A50" s="8" t="s">
        <v>13</v>
      </c>
      <c r="D50" s="9"/>
      <c r="F50" s="9"/>
      <c r="H50" s="9"/>
      <c r="J50" s="9"/>
      <c r="K50" s="9"/>
      <c r="L50" s="9"/>
      <c r="M50" s="9"/>
      <c r="N50" s="9">
        <v>32.66276237731811</v>
      </c>
      <c r="O50" s="9"/>
      <c r="P50" s="11">
        <f t="shared" si="0"/>
        <v>35.09</v>
      </c>
      <c r="Q50" s="11">
        <f t="shared" si="1"/>
        <v>44.04318618042226</v>
      </c>
      <c r="R50" s="11">
        <f t="shared" si="2"/>
        <v>47.51182592242195</v>
      </c>
      <c r="S50" s="9">
        <f t="shared" si="3"/>
        <v>46.65572232645403</v>
      </c>
      <c r="T50" s="9">
        <f t="shared" si="4"/>
        <v>66.42752962625342</v>
      </c>
      <c r="U50" s="9">
        <f t="shared" si="5"/>
        <v>79.4979079497908</v>
      </c>
    </row>
    <row r="51" spans="1:21" ht="12.75">
      <c r="A51" s="14" t="s">
        <v>14</v>
      </c>
      <c r="B51" s="15">
        <v>33028</v>
      </c>
      <c r="C51" s="15">
        <v>30077</v>
      </c>
      <c r="D51" s="13">
        <v>180.7664106355102</v>
      </c>
      <c r="E51" s="15">
        <v>42341</v>
      </c>
      <c r="F51" s="13">
        <v>254.47453511713726</v>
      </c>
      <c r="G51" s="15">
        <v>36845</v>
      </c>
      <c r="H51" s="13">
        <v>221.4429098602046</v>
      </c>
      <c r="I51" s="15">
        <v>40595</v>
      </c>
      <c r="J51" s="13">
        <v>243.98086377459643</v>
      </c>
      <c r="K51" s="13">
        <v>248.42</v>
      </c>
      <c r="L51" s="13">
        <v>249.15204678362576</v>
      </c>
      <c r="M51" s="13">
        <v>364.7226377744534</v>
      </c>
      <c r="N51" s="13">
        <v>278.29558784294755</v>
      </c>
      <c r="O51" s="13"/>
      <c r="P51" s="16">
        <f aca="true" t="shared" si="6" ref="P51:U51">SUM(P43:P50)</f>
        <v>316.307</v>
      </c>
      <c r="Q51" s="16">
        <f t="shared" si="6"/>
        <v>344.1708253358925</v>
      </c>
      <c r="R51" s="16">
        <f t="shared" si="6"/>
        <v>361.8070009460738</v>
      </c>
      <c r="S51" s="16">
        <f t="shared" si="6"/>
        <v>390.53470919324576</v>
      </c>
      <c r="T51" s="16">
        <f t="shared" si="6"/>
        <v>401.4257064721969</v>
      </c>
      <c r="U51" s="16">
        <f t="shared" si="6"/>
        <v>362.65467818036143</v>
      </c>
    </row>
    <row r="52" ht="12.75">
      <c r="A52" s="18"/>
    </row>
    <row r="53" spans="1:21" ht="12.75">
      <c r="A53" s="2" t="s">
        <v>15</v>
      </c>
      <c r="B53" s="2">
        <v>1997</v>
      </c>
      <c r="C53" s="2">
        <v>1998</v>
      </c>
      <c r="D53" s="2">
        <v>1998</v>
      </c>
      <c r="E53" s="2">
        <v>1999</v>
      </c>
      <c r="F53" s="2">
        <v>1999</v>
      </c>
      <c r="G53" s="2">
        <v>2000</v>
      </c>
      <c r="H53" s="2">
        <v>2000</v>
      </c>
      <c r="I53" s="2">
        <v>2001</v>
      </c>
      <c r="J53" s="2">
        <v>2001</v>
      </c>
      <c r="K53" s="2">
        <v>2002</v>
      </c>
      <c r="L53" s="2">
        <v>2003</v>
      </c>
      <c r="M53" s="2">
        <v>2004</v>
      </c>
      <c r="N53" s="2">
        <v>2005</v>
      </c>
      <c r="O53" s="2"/>
      <c r="P53" s="19">
        <v>2006</v>
      </c>
      <c r="Q53" s="19">
        <v>2007</v>
      </c>
      <c r="R53" s="19">
        <v>2008</v>
      </c>
      <c r="S53" s="19">
        <v>2009</v>
      </c>
      <c r="T53" s="19">
        <v>2010</v>
      </c>
      <c r="U53" s="19">
        <v>2011</v>
      </c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  <c r="Q54" s="7"/>
      <c r="R54" s="7"/>
      <c r="S54" s="1"/>
    </row>
    <row r="55" spans="1:21" ht="12.75">
      <c r="A55" s="8" t="s">
        <v>16</v>
      </c>
      <c r="B55" s="8">
        <v>14353</v>
      </c>
      <c r="C55" s="8">
        <v>15117</v>
      </c>
      <c r="D55" s="9">
        <v>90.85499981969637</v>
      </c>
      <c r="E55" s="8">
        <v>15952</v>
      </c>
      <c r="F55" s="9">
        <v>95.87345089130095</v>
      </c>
      <c r="G55" s="8">
        <v>16958</v>
      </c>
      <c r="H55" s="9">
        <v>101.9196326614018</v>
      </c>
      <c r="I55" s="8">
        <v>17718</v>
      </c>
      <c r="J55" s="9">
        <v>106.49</v>
      </c>
      <c r="K55" s="9">
        <v>116.17</v>
      </c>
      <c r="L55" s="9">
        <v>121.77387914230019</v>
      </c>
      <c r="M55" s="9">
        <v>128.75508107046255</v>
      </c>
      <c r="N55" s="9">
        <v>137.7065486208351</v>
      </c>
      <c r="O55" s="9"/>
      <c r="P55" s="11">
        <f aca="true" t="shared" si="7" ref="P55:P62">+P22</f>
        <v>168.455</v>
      </c>
      <c r="Q55" s="11">
        <f aca="true" t="shared" si="8" ref="Q55:Q62">+Q22/1.042</f>
        <v>179.9193857965451</v>
      </c>
      <c r="R55" s="11">
        <f aca="true" t="shared" si="9" ref="R55:R62">+R22/1.057</f>
        <v>192.02081362346266</v>
      </c>
      <c r="S55" s="9">
        <f aca="true" t="shared" si="10" ref="S55:S62">+S22/1.066</f>
        <v>203.79924953095684</v>
      </c>
      <c r="T55" s="9">
        <f aca="true" t="shared" si="11" ref="T55:T62">+T22/1.097</f>
        <v>196.7228805834093</v>
      </c>
      <c r="U55" s="9">
        <f aca="true" t="shared" si="12" ref="U55:U62">+U22/1.1233</f>
        <v>190.36766669634116</v>
      </c>
    </row>
    <row r="56" spans="1:21" ht="12.75">
      <c r="A56" s="8" t="s">
        <v>17</v>
      </c>
      <c r="B56" s="8">
        <v>4798</v>
      </c>
      <c r="C56" s="8">
        <v>5347</v>
      </c>
      <c r="D56" s="9">
        <v>32.13611722140084</v>
      </c>
      <c r="E56" s="8">
        <v>5485</v>
      </c>
      <c r="F56" s="9">
        <v>32.96551392545046</v>
      </c>
      <c r="G56" s="8">
        <v>5573</v>
      </c>
      <c r="H56" s="9">
        <v>33.49440457730819</v>
      </c>
      <c r="I56" s="8">
        <v>5968</v>
      </c>
      <c r="J56" s="9">
        <v>35.87</v>
      </c>
      <c r="K56" s="9">
        <v>44.21</v>
      </c>
      <c r="L56" s="9">
        <v>45.39961013645224</v>
      </c>
      <c r="M56" s="9">
        <v>48.50627861643773</v>
      </c>
      <c r="N56" s="9">
        <v>50.05333363526171</v>
      </c>
      <c r="O56" s="9"/>
      <c r="P56" s="11">
        <f t="shared" si="7"/>
        <v>71.015</v>
      </c>
      <c r="Q56" s="11">
        <f t="shared" si="8"/>
        <v>83.37332053742801</v>
      </c>
      <c r="R56" s="11">
        <f t="shared" si="9"/>
        <v>94.87606433301792</v>
      </c>
      <c r="S56" s="9">
        <f t="shared" si="10"/>
        <v>106.19878048780487</v>
      </c>
      <c r="T56" s="9">
        <f t="shared" si="11"/>
        <v>116.86782133090247</v>
      </c>
      <c r="U56" s="9">
        <f t="shared" si="12"/>
        <v>112.33597436125703</v>
      </c>
    </row>
    <row r="57" spans="1:21" ht="12.75">
      <c r="A57" s="8" t="s">
        <v>18</v>
      </c>
      <c r="B57" s="8">
        <v>650</v>
      </c>
      <c r="C57" s="8">
        <v>582</v>
      </c>
      <c r="D57" s="9">
        <v>3.497890447513613</v>
      </c>
      <c r="E57" s="8">
        <v>477</v>
      </c>
      <c r="F57" s="9">
        <v>2.8668277379106417</v>
      </c>
      <c r="G57" s="8">
        <v>628</v>
      </c>
      <c r="H57" s="9">
        <v>3.7743560155301528</v>
      </c>
      <c r="I57" s="8">
        <v>722</v>
      </c>
      <c r="J57" s="9">
        <v>4.34</v>
      </c>
      <c r="K57" s="9">
        <v>4.18</v>
      </c>
      <c r="L57" s="9">
        <v>3.7212475633528266</v>
      </c>
      <c r="M57" s="9">
        <v>4.419964640282878</v>
      </c>
      <c r="N57" s="9">
        <v>0.4162079635967649</v>
      </c>
      <c r="O57" s="9"/>
      <c r="P57" s="11">
        <f t="shared" si="7"/>
        <v>0.495</v>
      </c>
      <c r="Q57" s="11">
        <f t="shared" si="8"/>
        <v>0.8944337811900193</v>
      </c>
      <c r="R57" s="11">
        <f t="shared" si="9"/>
        <v>0.837275307473983</v>
      </c>
      <c r="S57" s="9">
        <f t="shared" si="10"/>
        <v>0.6153846153846154</v>
      </c>
      <c r="T57" s="9">
        <f t="shared" si="11"/>
        <v>0.650865998176846</v>
      </c>
      <c r="U57" s="9">
        <f t="shared" si="12"/>
        <v>0.9409774770764711</v>
      </c>
    </row>
    <row r="58" spans="1:21" ht="12.75">
      <c r="A58" s="8" t="s">
        <v>6</v>
      </c>
      <c r="B58" s="8">
        <v>372</v>
      </c>
      <c r="C58" s="8">
        <v>340</v>
      </c>
      <c r="D58" s="9">
        <v>2.0434411549048597</v>
      </c>
      <c r="E58" s="8">
        <v>437</v>
      </c>
      <c r="F58" s="9">
        <v>2.6264228961571288</v>
      </c>
      <c r="G58" s="8">
        <v>732</v>
      </c>
      <c r="H58" s="9">
        <v>4.399408604089286</v>
      </c>
      <c r="I58" s="8">
        <v>774</v>
      </c>
      <c r="J58" s="9">
        <v>4.65</v>
      </c>
      <c r="K58" s="9">
        <v>4.95</v>
      </c>
      <c r="L58" s="9">
        <v>5.413255360623782</v>
      </c>
      <c r="M58" s="9">
        <v>6.828278707103677</v>
      </c>
      <c r="N58" s="9">
        <v>6.992658084236237</v>
      </c>
      <c r="O58" s="9"/>
      <c r="P58" s="11">
        <f t="shared" si="7"/>
        <v>8.7</v>
      </c>
      <c r="Q58" s="11">
        <f t="shared" si="8"/>
        <v>11.427063339731285</v>
      </c>
      <c r="R58" s="11">
        <f t="shared" si="9"/>
        <v>14.6158940397351</v>
      </c>
      <c r="S58" s="9">
        <f t="shared" si="10"/>
        <v>12.74577861163227</v>
      </c>
      <c r="T58" s="9">
        <f t="shared" si="11"/>
        <v>12.952597994530537</v>
      </c>
      <c r="U58" s="9">
        <f t="shared" si="12"/>
        <v>11.54989762307487</v>
      </c>
    </row>
    <row r="59" spans="1:21" ht="12.75">
      <c r="A59" s="8" t="s">
        <v>19</v>
      </c>
      <c r="B59" s="8">
        <v>7611</v>
      </c>
      <c r="C59" s="8">
        <v>7701</v>
      </c>
      <c r="D59" s="9">
        <v>46.283942158595075</v>
      </c>
      <c r="E59" s="8">
        <v>8545</v>
      </c>
      <c r="F59" s="9">
        <v>51.356484319594195</v>
      </c>
      <c r="G59" s="8">
        <v>12527</v>
      </c>
      <c r="H59" s="9">
        <v>75.2887863161564</v>
      </c>
      <c r="I59" s="8">
        <v>13589</v>
      </c>
      <c r="J59" s="9">
        <v>81.67</v>
      </c>
      <c r="K59" s="9">
        <v>82.49</v>
      </c>
      <c r="L59" s="9">
        <v>78.64522417153995</v>
      </c>
      <c r="M59" s="9">
        <v>80.06935944512443</v>
      </c>
      <c r="N59" s="9">
        <v>85.80623522589232</v>
      </c>
      <c r="O59" s="9"/>
      <c r="P59" s="11">
        <f t="shared" si="7"/>
        <v>87.175</v>
      </c>
      <c r="Q59" s="11">
        <f t="shared" si="8"/>
        <v>84.04318618042225</v>
      </c>
      <c r="R59" s="11">
        <f t="shared" si="9"/>
        <v>88.78429517502366</v>
      </c>
      <c r="S59" s="9">
        <f t="shared" si="10"/>
        <v>98.16979362101313</v>
      </c>
      <c r="T59" s="9">
        <f t="shared" si="11"/>
        <v>109.61713764813128</v>
      </c>
      <c r="U59" s="9">
        <f t="shared" si="12"/>
        <v>99.55132199768539</v>
      </c>
    </row>
    <row r="60" spans="1:21" ht="12.75">
      <c r="A60" s="8" t="s">
        <v>20</v>
      </c>
      <c r="B60" s="8">
        <v>56</v>
      </c>
      <c r="C60" s="8">
        <v>107</v>
      </c>
      <c r="D60" s="9">
        <v>0.6430829516906471</v>
      </c>
      <c r="E60" s="8">
        <v>42</v>
      </c>
      <c r="F60" s="9">
        <v>0.25242508384118856</v>
      </c>
      <c r="G60" s="8">
        <v>335</v>
      </c>
      <c r="H60" s="9">
        <v>2.0133905496856705</v>
      </c>
      <c r="I60" s="8">
        <v>238</v>
      </c>
      <c r="J60" s="9">
        <v>1.43</v>
      </c>
      <c r="K60" s="9">
        <v>0.45</v>
      </c>
      <c r="L60" s="9">
        <v>0.7309941520467836</v>
      </c>
      <c r="M60" s="9">
        <v>1.407210964534506</v>
      </c>
      <c r="N60" s="9">
        <v>0.9635624190052018</v>
      </c>
      <c r="O60" s="9"/>
      <c r="P60" s="11">
        <f t="shared" si="7"/>
        <v>1.365</v>
      </c>
      <c r="Q60" s="11">
        <f t="shared" si="8"/>
        <v>0.6468330134357005</v>
      </c>
      <c r="R60" s="11">
        <f t="shared" si="9"/>
        <v>0.6792809839167455</v>
      </c>
      <c r="S60" s="9">
        <f t="shared" si="10"/>
        <v>0.32176360225140715</v>
      </c>
      <c r="T60" s="9">
        <f t="shared" si="11"/>
        <v>0.39562443026435734</v>
      </c>
      <c r="U60" s="9">
        <f t="shared" si="12"/>
        <v>0.14582035075224783</v>
      </c>
    </row>
    <row r="61" spans="1:21" ht="12.75">
      <c r="A61" s="8" t="s">
        <v>21</v>
      </c>
      <c r="B61" s="8">
        <v>24</v>
      </c>
      <c r="C61" s="8">
        <v>133</v>
      </c>
      <c r="D61" s="9">
        <v>0.7993460988304305</v>
      </c>
      <c r="E61" s="8">
        <v>73</v>
      </c>
      <c r="F61" s="9">
        <v>0.4387388362001611</v>
      </c>
      <c r="G61" s="8">
        <v>80</v>
      </c>
      <c r="H61" s="9">
        <v>0.48080968350702585</v>
      </c>
      <c r="I61" s="8">
        <v>1576</v>
      </c>
      <c r="J61" s="9">
        <v>9.47</v>
      </c>
      <c r="K61" s="9">
        <v>0.48</v>
      </c>
      <c r="L61" s="9">
        <v>0.6920077972709551</v>
      </c>
      <c r="M61" s="9">
        <v>0.33999728002175983</v>
      </c>
      <c r="N61" s="9">
        <v>0.06375176685289616</v>
      </c>
      <c r="O61" s="9"/>
      <c r="P61" s="11">
        <f t="shared" si="7"/>
        <v>0.0299</v>
      </c>
      <c r="Q61" s="11">
        <f t="shared" si="8"/>
        <v>0.02399232245681382</v>
      </c>
      <c r="R61" s="11">
        <f t="shared" si="9"/>
        <v>0.030085146641438035</v>
      </c>
      <c r="S61" s="9">
        <f t="shared" si="10"/>
        <v>0</v>
      </c>
      <c r="T61" s="9">
        <f t="shared" si="11"/>
        <v>0.06927985414767548</v>
      </c>
      <c r="U61" s="9">
        <f t="shared" si="12"/>
        <v>0.0002670702394729814</v>
      </c>
    </row>
    <row r="62" spans="1:21" ht="12.75">
      <c r="A62" s="8" t="s">
        <v>12</v>
      </c>
      <c r="B62" s="8">
        <v>5164</v>
      </c>
      <c r="C62" s="8">
        <v>750</v>
      </c>
      <c r="D62" s="9">
        <v>4.507590782878367</v>
      </c>
      <c r="E62" s="8">
        <v>11330</v>
      </c>
      <c r="F62" s="9">
        <v>68.09467142668254</v>
      </c>
      <c r="G62" s="8">
        <v>12</v>
      </c>
      <c r="H62" s="9">
        <v>0.07212145252605387</v>
      </c>
      <c r="I62" s="8">
        <v>10</v>
      </c>
      <c r="J62" s="9">
        <v>0.06</v>
      </c>
      <c r="K62" s="9">
        <v>1.52</v>
      </c>
      <c r="L62" s="9">
        <v>3.070175438596491</v>
      </c>
      <c r="M62" s="9">
        <v>105.56915544675643</v>
      </c>
      <c r="N62" s="9">
        <v>10.686617603598334</v>
      </c>
      <c r="O62" s="9"/>
      <c r="P62" s="11">
        <f t="shared" si="7"/>
        <v>1.3875</v>
      </c>
      <c r="Q62" s="11">
        <f t="shared" si="8"/>
        <v>9.039347408829174</v>
      </c>
      <c r="R62" s="11">
        <f t="shared" si="9"/>
        <v>2.7114474929044468</v>
      </c>
      <c r="S62" s="9">
        <f t="shared" si="10"/>
        <v>3.8039399624765475</v>
      </c>
      <c r="T62" s="9">
        <f t="shared" si="11"/>
        <v>6.210574293527803</v>
      </c>
      <c r="U62" s="9">
        <f t="shared" si="12"/>
        <v>5.9797026618000535</v>
      </c>
    </row>
    <row r="63" spans="1:21" ht="12.75">
      <c r="A63" s="14" t="s">
        <v>14</v>
      </c>
      <c r="B63" s="15">
        <v>33028</v>
      </c>
      <c r="C63" s="15">
        <v>30077</v>
      </c>
      <c r="D63" s="13">
        <v>180.7664106355102</v>
      </c>
      <c r="E63" s="15">
        <v>42341</v>
      </c>
      <c r="F63" s="13">
        <v>254.47453511713726</v>
      </c>
      <c r="G63" s="15">
        <v>36845</v>
      </c>
      <c r="H63" s="13">
        <v>221.4429098602046</v>
      </c>
      <c r="I63" s="15">
        <v>40595</v>
      </c>
      <c r="J63" s="13">
        <v>243.98086377459643</v>
      </c>
      <c r="K63" s="13">
        <v>254.45</v>
      </c>
      <c r="L63" s="13">
        <v>259.4610136452241</v>
      </c>
      <c r="M63" s="13">
        <v>376.0558804418454</v>
      </c>
      <c r="N63" s="13">
        <v>292.6889153192785</v>
      </c>
      <c r="O63" s="13"/>
      <c r="P63" s="16">
        <f aca="true" t="shared" si="13" ref="P63:U63">SUM(P55:P62)</f>
        <v>338.6224</v>
      </c>
      <c r="Q63" s="16">
        <f t="shared" si="13"/>
        <v>369.36756238003835</v>
      </c>
      <c r="R63" s="16">
        <f t="shared" si="13"/>
        <v>394.55515610217594</v>
      </c>
      <c r="S63" s="16">
        <f t="shared" si="13"/>
        <v>425.65469043151967</v>
      </c>
      <c r="T63" s="16">
        <f t="shared" si="13"/>
        <v>443.4867821330904</v>
      </c>
      <c r="U63" s="16">
        <f t="shared" si="13"/>
        <v>420.87162823822666</v>
      </c>
    </row>
    <row r="65" spans="2:18" s="24" customFormat="1" ht="12.75" hidden="1">
      <c r="B65" s="24">
        <v>0</v>
      </c>
      <c r="C65" s="24">
        <v>0</v>
      </c>
      <c r="E65" s="24">
        <v>0</v>
      </c>
      <c r="G65" s="24">
        <v>0</v>
      </c>
      <c r="P65" s="25"/>
      <c r="Q65" s="25"/>
      <c r="R65" s="25"/>
    </row>
    <row r="66" spans="2:18" s="24" customFormat="1" ht="12.75" hidden="1">
      <c r="B66" s="24">
        <v>0</v>
      </c>
      <c r="C66" s="24">
        <v>0</v>
      </c>
      <c r="E66" s="24">
        <v>0</v>
      </c>
      <c r="G66" s="24">
        <v>0</v>
      </c>
      <c r="P66" s="25"/>
      <c r="Q66" s="25"/>
      <c r="R66" s="25"/>
    </row>
    <row r="67" spans="11:18" ht="12.75">
      <c r="K67" s="9"/>
      <c r="L67" s="9"/>
      <c r="M67" s="9"/>
      <c r="N67" s="9"/>
      <c r="O67" s="9"/>
      <c r="P67" s="11"/>
      <c r="Q67" s="11"/>
      <c r="R67" s="11"/>
    </row>
    <row r="68" ht="12.75">
      <c r="A68" s="15" t="s">
        <v>24</v>
      </c>
    </row>
    <row r="70" ht="12.75" hidden="1"/>
    <row r="71" ht="12.75" hidden="1"/>
    <row r="72" ht="12.75" hidden="1"/>
    <row r="74" spans="11:18" ht="12.75">
      <c r="K74" s="23"/>
      <c r="L74" s="23"/>
      <c r="M74" s="23"/>
      <c r="N74" s="23"/>
      <c r="O74" s="23"/>
      <c r="P74" s="22"/>
      <c r="Q74" s="22"/>
      <c r="R74" s="22"/>
    </row>
  </sheetData>
  <sheetProtection/>
  <printOptions gridLines="1" horizontalCentered="1"/>
  <pageMargins left="0.19" right="0.17" top="0.25" bottom="0.23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Autònoma de Barcelona</dc:creator>
  <cp:keywords/>
  <dc:description/>
  <cp:lastModifiedBy>Usuario de Windows</cp:lastModifiedBy>
  <dcterms:created xsi:type="dcterms:W3CDTF">2012-07-25T10:04:09Z</dcterms:created>
  <dcterms:modified xsi:type="dcterms:W3CDTF">2021-05-06T08:21:56Z</dcterms:modified>
  <cp:category/>
  <cp:version/>
  <cp:contentType/>
  <cp:contentStatus/>
</cp:coreProperties>
</file>